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e2e8f7490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b223447b04245b6"/>
    <x:sheet xmlns:r="http://schemas.openxmlformats.org/officeDocument/2006/relationships" name="Inputs" sheetId="2" r:id="Rcee139c9d1d54d30"/>
    <x:sheet xmlns:r="http://schemas.openxmlformats.org/officeDocument/2006/relationships" name="Model" sheetId="3" r:id="Racabdbf71ef540da"/>
    <x:sheet xmlns:r="http://schemas.openxmlformats.org/officeDocument/2006/relationships" name="Checks &amp; Handoffs" sheetId="4" r:id="R0991afb8f70940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12">
    <x:font>
      <x:sz val="11"/>
      <x:name val="Carlito"/>
    </x:font>
    <x:font>
      <x:b/>
      <x:sz val="18"/>
      <x:color rgb="FFFFFFFF"/>
      <x:name val="Georgia"/>
    </x:font>
    <x:font>
      <x:sz val="10"/>
      <x:color rgb="FF203238"/>
      <x:name val="Carlito"/>
    </x:font>
    <x:font>
      <x:b/>
      <x:sz val="11"/>
      <x:color rgb="FF142C35"/>
      <x:name val="Carlito"/>
    </x:font>
    <x:font>
      <x:sz val="9"/>
      <x:color rgb="FF203238"/>
      <x:name val="Aptos"/>
    </x:font>
    <x:font>
      <x:b/>
      <x:sz val="9"/>
      <x:color rgb="FF203238"/>
      <x:name val="Aptos"/>
    </x:font>
    <x:font>
      <x:b/>
      <x:sz val="11"/>
      <x:color rgb="FF1E4C86"/>
      <x:name val="Carlito"/>
    </x:font>
    <x:font>
      <x:b/>
      <x:sz val="11"/>
      <x:color rgb="FFFFFFFF"/>
      <x:name val="Carlito"/>
    </x:font>
    <x:font>
      <x:sz val="11"/>
      <x:color rgb="FF203238"/>
      <x:name val="Carlito"/>
    </x:font>
    <x:font>
      <x:b/>
      <x:sz val="11"/>
      <x:name val="Carlito"/>
    </x:font>
    <x:font>
      <x:b/>
      <x:sz val="9"/>
      <x:color rgb="FFFFFFFF"/>
      <x:name val="Aptos"/>
    </x:font>
    <x:font>
      <x:b/>
      <x:sz val="9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42C35"/>
      </x:patternFill>
    </x:fill>
    <x:fill>
      <x:patternFill patternType="solid">
        <x:fgColor rgb="FFDCE9E5"/>
      </x:patternFill>
    </x:fill>
    <x:fill>
      <x:patternFill patternType="solid">
        <x:fgColor rgb="FF79AFA6"/>
      </x:patternFill>
    </x:fill>
    <x:fill>
      <x:patternFill patternType="solid">
        <x:fgColor rgb="FFEAF2FF"/>
      </x:patternFill>
    </x:fill>
    <x:fill>
      <x:patternFill patternType="solid">
        <x:fgColor rgb="FFEDF6F2"/>
      </x:patternFill>
    </x:fill>
    <x:fill>
      <x:patternFill patternType="solid">
        <x:fgColor rgb="FFFFF1DD"/>
      </x:patternFill>
    </x:fill>
  </x:fills>
  <x:borders count="4">
    <x:border/>
    <x:border>
      <x:bottom style="thin">
        <x:color rgb="FFDCE4E0"/>
      </x:bottom>
    </x:border>
    <x:border>
      <x:top style="thin">
        <x:color rgb="FFDCE4E0"/>
      </x:top>
      <x:bottom style="thin">
        <x:color rgb="FFDCE4E0"/>
      </x:bottom>
    </x:border>
    <x:border>
      <x:top style="thin">
        <x:color rgb="FFDCE4E0"/>
      </x:top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6" fillId="5" borderId="2" xfId="0" applyNumberFormat="1" applyFont="1" applyFill="1" applyBorder="1"/>
    <x:xf numFmtId="0" fontId="0" fillId="0" borderId="3" xfId="0" applyNumberFormat="1" applyFont="1" applyFill="1" applyBorder="1"/>
    <x:xf numFmtId="0" fontId="6" fillId="5" borderId="3" xfId="0" applyNumberFormat="1" applyFont="1" applyFill="1" applyBorder="1"/>
    <x:xf numFmtId="200" fontId="6" fillId="5" borderId="2" xfId="0" applyNumberFormat="1" applyFont="1" applyFill="1" applyBorder="1"/>
    <x:xf numFmtId="200" fontId="6" fillId="5" borderId="3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200" fontId="8" fillId="6" borderId="2" xfId="0" applyNumberFormat="1" applyFont="1" applyFill="1" applyBorder="1"/>
    <x:xf numFmtId="200" fontId="8" fillId="6" borderId="3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5" fillId="2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200" fontId="5" fillId="5" borderId="2" xfId="0" applyNumberFormat="1" applyFont="1" applyFill="1" applyBorder="1"/>
    <x:xf numFmtId="0" fontId="4" fillId="0" borderId="3" xfId="0" applyNumberFormat="1" applyFont="1" applyFill="1" applyBorder="1"/>
    <x:xf numFmtId="200" fontId="5" fillId="5" borderId="3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200" fontId="5" fillId="5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200" fontId="5" fillId="5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0" fontId="4" fillId="6" borderId="2" xfId="0" applyNumberFormat="1" applyFont="1" applyFill="1" applyBorder="1"/>
    <x:xf numFmtId="0" fontId="4" fillId="6" borderId="2" xfId="0" applyNumberFormat="1" applyFont="1" applyFill="1" applyBorder="1"/>
    <x:xf numFmtId="200" fontId="4" fillId="6" borderId="3" xfId="0" applyNumberFormat="1" applyFont="1" applyFill="1" applyBorder="1"/>
    <x:xf numFmtId="0" fontId="4" fillId="6" borderId="3" xfId="0" applyNumberFormat="1" applyFont="1" applyFill="1" applyBorder="1"/>
    <x:xf numFmtId="200" fontId="4" fillId="6" borderId="2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wrapText="1"/>
    </x:xf>
    <x:xf numFmtId="200" fontId="4" fillId="6" borderId="3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  <x:xf numFmtId="200" fontId="5" fillId="5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fceeceb8d4f54" /><Relationship Type="http://schemas.openxmlformats.org/officeDocument/2006/relationships/theme" Target="/xl/theme/theme1.xml" Id="Ra10eff7dc1dd4756" /><Relationship Type="http://schemas.openxmlformats.org/officeDocument/2006/relationships/sharedStrings" Target="/xl/sharedStrings.xml" Id="Rc9020af9a9fb4659" /><Relationship Type="http://schemas.openxmlformats.org/officeDocument/2006/relationships/worksheet" Target="/xl/worksheets/sheet1.xml" Id="Reb223447b04245b6" /><Relationship Type="http://schemas.openxmlformats.org/officeDocument/2006/relationships/worksheet" Target="/xl/worksheets/sheet2.xml" Id="Rcee139c9d1d54d30" /><Relationship Type="http://schemas.openxmlformats.org/officeDocument/2006/relationships/worksheet" Target="/xl/worksheets/sheet3.xml" Id="Racabdbf71ef540da" /><Relationship Type="http://schemas.openxmlformats.org/officeDocument/2006/relationships/worksheet" Target="/xl/worksheets/sheet4.xml" Id="R0991afb8f70940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5.559999465942383" hidden="0" customWidth="1"/>
    <x:col min="3" max="3" width="2.7799999713897705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34" customHeight="1">
      <x:c r="A1" s="2" t="str">
        <x:v>Plan vs. Actual Executive View</x:v>
      </x:c>
    </x:row>
    <x:row r="2" ht="26" customHeight="1">
      <x:c r="A2" s="4" t="str">
        <x:v>Connect plan, pipeline, forecast, capacity, and marketing into owned decisions.</x:v>
      </x:c>
    </x:row>
    <x:row r="4">
      <x:c r="A4" s="9" t="str">
        <x:v>MODEL OWNER</x:v>
      </x:c>
      <x:c r="B4" s="9" t="str">
        <x:v>Revenue Operations</x:v>
      </x:c>
      <x:c r="C4" s="9"/>
      <x:c r="D4" s="10" t="str">
        <x:v>HOW THIS CONNECTS</x:v>
      </x:c>
      <x:c r="E4" s="10"/>
      <x:c r="F4" s="10"/>
    </x:row>
    <x:row r="5">
      <x:c r="A5" s="9" t="str">
        <x:v>DECISION</x:v>
      </x:c>
      <x:c r="B5" s="9" t="str">
        <x:v>Where is the operating plan off track, why, and who acts next?</x:v>
      </x:c>
      <x:c r="C5" s="9"/>
      <x:c r="D5" s="9" t="str">
        <x:v>1. Consumes approved outputs from every planning model.</x:v>
      </x:c>
      <x:c r="E5" s="9"/>
      <x:c r="F5" s="9"/>
    </x:row>
    <x:row r="6">
      <x:c r="A6" s="9" t="str">
        <x:v>EDIT</x:v>
      </x:c>
      <x:c r="B6" s="9" t="str">
        <x:v>Blue cells only</x:v>
      </x:c>
      <x:c r="C6" s="9"/>
      <x:c r="D6" s="9" t="str">
        <x:v>2. Shows variance without replacing functional detail.</x:v>
      </x:c>
      <x:c r="E6" s="9"/>
      <x:c r="F6" s="9"/>
    </x:row>
    <x:row r="7">
      <x:c r="A7" s="9" t="str">
        <x:v>FORMULAS</x:v>
      </x:c>
      <x:c r="B7" s="9" t="str">
        <x:v>Green cells</x:v>
      </x:c>
      <x:c r="C7" s="9"/>
      <x:c r="D7" s="9" t="str">
        <x:v>3. Turns model gaps into a short list of owners and decisions.</x:v>
      </x:c>
      <x:c r="E7" s="9"/>
      <x:c r="F7" s="9"/>
    </x:row>
    <x:row r="8">
      <x:c r="A8" s="9" t="str">
        <x:v>STATUS</x:v>
      </x:c>
      <x:c r="B8" s="9" t="str">
        <x:v>Synthetic sample assumptions</x:v>
      </x:c>
      <x:c r="C8" s="9"/>
      <x:c r="D8" s="9"/>
      <x:c r="E8" s="9"/>
      <x:c r="F8" s="9"/>
    </x:row>
    <x:row r="9">
      <x:c r="A9" s="9" t="str">
        <x:v>REFRESH</x:v>
      </x:c>
      <x:c r="B9" s="9" t="str">
        <x:v>Update inputs, review checks, approve handoff</x:v>
      </x:c>
      <x:c r="C9" s="9"/>
      <x:c r="D9" s="9"/>
      <x:c r="E9" s="9"/>
      <x:c r="F9" s="9"/>
    </x:row>
    <x:row r="10">
      <x:c r="A10" s="9" t="str">
        <x:v>WEB PAIRING</x:v>
      </x:c>
      <x:c r="B10" s="9" t="str">
        <x:v>Coherence interactive model</x:v>
      </x:c>
      <x:c r="C10" s="9"/>
      <x:c r="D10" s="9"/>
      <x:c r="E10" s="9"/>
      <x:c r="F10" s="9"/>
    </x:row>
    <x:row r="11">
      <x:c r="A11" s="9"/>
      <x:c r="B11" s="9"/>
      <x:c r="C11" s="9"/>
      <x:c r="D11" s="9"/>
      <x:c r="E11" s="9"/>
      <x:c r="F11" s="9"/>
    </x:row>
    <x:row r="12">
      <x:c r="A12" s="9"/>
      <x:c r="B12" s="9"/>
      <x:c r="C12" s="9"/>
      <x:c r="D12" s="9"/>
      <x:c r="E12" s="9"/>
      <x:c r="F12" s="9"/>
    </x:row>
    <x:row r="13">
      <x:c r="A13" s="10" t="str">
        <x:v>LEARNING GUIDE</x:v>
      </x:c>
      <x:c r="B13" s="10"/>
      <x:c r="C13" s="10"/>
      <x:c r="D13" s="10"/>
      <x:c r="E13" s="10"/>
      <x:c r="F13" s="10"/>
    </x:row>
    <x:row r="14">
      <x:c r="A14" s="9" t="str">
        <x:v>1</x:v>
      </x:c>
      <x:c r="B14" s="9" t="str">
        <x:v>Read the decision and handoffs before changing numbers</x:v>
      </x:c>
      <x:c r="C14" s="9" t="str"/>
      <x:c r="D14" s="9" t="str"/>
      <x:c r="E14" s="9" t="str"/>
      <x:c r="F14" s="9" t="str"/>
    </x:row>
    <x:row r="15">
      <x:c r="A15" s="9" t="str">
        <x:v>2</x:v>
      </x:c>
      <x:c r="B15" s="9" t="str">
        <x:v>Change one blue assumption at a time and observe formulas</x:v>
      </x:c>
      <x:c r="C15" s="9" t="str"/>
      <x:c r="D15" s="9" t="str"/>
      <x:c r="E15" s="9" t="str"/>
      <x:c r="F15" s="9" t="str"/>
    </x:row>
    <x:row r="16">
      <x:c r="A16" s="9" t="str">
        <x:v>3</x:v>
      </x:c>
      <x:c r="B16" s="9" t="str">
        <x:v>Trace every headline metric back to a visible formula</x:v>
      </x:c>
      <x:c r="C16" s="9" t="str"/>
      <x:c r="D16" s="9" t="str"/>
      <x:c r="E16" s="9" t="str"/>
      <x:c r="F16" s="9" t="str"/>
    </x:row>
    <x:row r="17">
      <x:c r="A17" s="9" t="str">
        <x:v>4</x:v>
      </x:c>
      <x:c r="B17" s="9" t="str">
        <x:v>Resolve failed checks before approving the model</x:v>
      </x:c>
      <x:c r="C17" s="9" t="str"/>
      <x:c r="D17" s="9" t="str"/>
      <x:c r="E17" s="9" t="str"/>
      <x:c r="F17" s="9" t="str"/>
    </x:row>
    <x:row r="18">
      <x:c r="A18" s="9" t="str">
        <x:v>5</x:v>
      </x:c>
      <x:c r="B18" s="9" t="str">
        <x:v>Document company-specific policy instead of hiding it in formulas</x:v>
      </x:c>
      <x:c r="C18" s="9" t="str"/>
      <x:c r="D18" s="9" t="str"/>
      <x:c r="E18" s="9" t="str"/>
      <x:c r="F18" s="9" t="str"/>
    </x:row>
  </x:sheetData>
  <x:mergeCells>
    <x:mergeCell ref="A1:F1"/>
    <x:mergeCell ref="A2:F2"/>
    <x:mergeCell ref="D4:F4"/>
    <x:mergeCell ref="D5:F5"/>
    <x:mergeCell ref="D6:F6"/>
    <x:mergeCell ref="D7:F7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4.4399995803833" hidden="0" customWidth="1"/>
    <x:col min="3" max="3" width="12.779999732971191" hidden="0" customWidth="1"/>
    <x:col min="4" max="4" width="36.66999816894531" hidden="0" customWidth="1"/>
  </x:cols>
  <x:sheetData>
    <x:row r="1" ht="15" hidden="0" customHeight="1">
      <x:c r="A1" s="57" t="str">
        <x:v>Plan vs. Actual Executive View | Inputs</x:v>
      </x:c>
      <x:c r="B1" s="9"/>
      <x:c r="C1" s="9"/>
      <x:c r="D1" s="9"/>
    </x:row>
    <x:row r="2" ht="15" hidden="0" customHeight="1">
      <x:c r="A2" s="39" t="str">
        <x:v>MODEL INPUT</x:v>
      </x:c>
      <x:c r="B2" s="39" t="str">
        <x:v>VALUE</x:v>
      </x:c>
      <x:c r="C2" s="39" t="str">
        <x:v>UNIT / TYPE</x:v>
      </x:c>
      <x:c r="D2" s="39" t="str">
        <x:v>WHY IT MATTERS</x:v>
      </x:c>
    </x:row>
    <x:row r="3" ht="15" hidden="0" customHeight="1">
      <x:c r="A3" s="40" t="str">
        <x:v>Annual bookings plan</x:v>
      </x:c>
      <x:c r="B3" s="41" t="n">
        <x:v>24000000</x:v>
      </x:c>
      <x:c r="C3" s="40" t="str">
        <x:v>Currency</x:v>
      </x:c>
      <x:c r="D3" s="40" t="str">
        <x:v>Bookings Plan</x:v>
      </x:c>
    </x:row>
    <x:row r="4" ht="20" hidden="0" customHeight="1">
      <x:c r="A4" s="59" t="str">
        <x:v>FY2027 closed-won actuals</x:v>
      </x:c>
      <x:c r="B4" s="60" t="n">
        <x:v>0</x:v>
      </x:c>
      <x:c r="C4" s="59" t="str">
        <x:v>Currency</x:v>
      </x:c>
      <x:c r="D4" s="59" t="str">
        <x:v>Zero at January 1 opening snapshot</x:v>
      </x:c>
    </x:row>
    <x:row r="5" ht="20" hidden="0" customHeight="1">
      <x:c r="A5" s="59" t="str">
        <x:v>FY2027 weighted forecast</x:v>
      </x:c>
      <x:c r="B5" s="60" t="n">
        <x:v>25500000</x:v>
      </x:c>
      <x:c r="C5" s="59" t="str">
        <x:v>Currency</x:v>
      </x:c>
      <x:c r="D5" s="59" t="str">
        <x:v>Synthetic forecast; manual Forecast workbook handoff</x:v>
      </x:c>
    </x:row>
    <x:row r="6" ht="15" hidden="0" customHeight="1">
      <x:c r="A6" s="40" t="str">
        <x:v>Required pipeline</x:v>
      </x:c>
      <x:c r="B6" s="41" t="n">
        <x:v>104285714.28571427</x:v>
      </x:c>
      <x:c r="C6" s="40" t="str">
        <x:v>Currency</x:v>
      </x:c>
      <x:c r="D6" s="40" t="str">
        <x:v>Pipeline Plan</x:v>
      </x:c>
    </x:row>
    <x:row r="7" ht="20" hidden="0" customHeight="1">
      <x:c r="A7" s="59" t="str">
        <x:v>FY2027 open pipeline</x:v>
      </x:c>
      <x:c r="B7" s="60" t="n">
        <x:v>51000000</x:v>
      </x:c>
      <x:c r="C7" s="59" t="str">
        <x:v>Currency</x:v>
      </x:c>
      <x:c r="D7" s="59" t="str">
        <x:v>Synthetic FY2027 opportunity fixture</x:v>
      </x:c>
    </x:row>
    <x:row r="8" ht="15" hidden="0" customHeight="1">
      <x:c r="A8" s="40" t="str">
        <x:v>Seller bookings target</x:v>
      </x:c>
      <x:c r="B8" s="41" t="n">
        <x:v>18000000</x:v>
      </x:c>
      <x:c r="C8" s="40" t="str">
        <x:v>Currency</x:v>
      </x:c>
      <x:c r="D8" s="40" t="str">
        <x:v>Bookings Plan</x:v>
      </x:c>
    </x:row>
    <x:row r="9" ht="20" hidden="0" customHeight="1">
      <x:c r="A9" s="59" t="str">
        <x:v>Seller capacity after attrition</x:v>
      </x:c>
      <x:c r="B9" s="60" t="n">
        <x:v>13950000</x:v>
      </x:c>
      <x:c r="C9" s="59" t="str">
        <x:v>Currency</x:v>
      </x:c>
      <x:c r="D9" s="59" t="str">
        <x:v>Nine fully ramped incumbents; 10% attrition</x:v>
      </x:c>
    </x:row>
    <x:row r="10" ht="15" hidden="0" customHeight="1">
      <x:c r="A10" s="40" t="str">
        <x:v>Marketing pipeline commitment</x:v>
      </x:c>
      <x:c r="B10" s="41" t="n">
        <x:v>34285714.28571428</x:v>
      </x:c>
      <x:c r="C10" s="40" t="str">
        <x:v>Currency</x:v>
      </x:c>
      <x:c r="D10" s="40" t="str">
        <x:v>Marketing</x:v>
      </x:c>
    </x:row>
    <x:row r="11" ht="15" hidden="0" customHeight="1">
      <x:c r="A11" s="42" t="str">
        <x:v>Marketing open pipeline</x:v>
      </x:c>
      <x:c r="B11" s="43" t="n">
        <x:v>15300000</x:v>
      </x:c>
      <x:c r="C11" s="42" t="str">
        <x:v>Currency</x:v>
      </x:c>
      <x:c r="D11" s="42" t="str">
        <x:v>Synthetic fixture, not actual bookings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8.889999389648438" hidden="0" customWidth="1"/>
    <x:col min="6" max="6" width="33.33000183105469" hidden="0" customWidth="1"/>
  </x:cols>
  <x:sheetData>
    <x:row r="1" ht="15" hidden="0" customHeight="1">
      <x:c r="A1" s="57" t="str">
        <x:v>Plan vs. Actual Executive View | Calculation Model</x:v>
      </x:c>
      <x:c r="B1" s="9"/>
      <x:c r="C1" s="9"/>
      <x:c r="D1" s="9"/>
      <x:c r="E1" s="9"/>
      <x:c r="F1" s="9"/>
    </x:row>
    <x:row r="2" ht="15" hidden="0" customHeight="1">
      <x:c r="A2" s="9"/>
      <x:c r="B2" s="9"/>
      <x:c r="C2" s="9"/>
      <x:c r="D2" s="9"/>
      <x:c r="E2" s="9"/>
      <x:c r="F2" s="9"/>
    </x:row>
    <x:row r="3" ht="21.600000381469727" hidden="0" customHeight="1">
      <x:c r="A3" s="58" t="str">
        <x:v>KPI</x:v>
      </x:c>
      <x:c r="B3" s="58" t="str">
        <x:v>PLAN / REQUIREMENT</x:v>
      </x:c>
      <x:c r="C3" s="58" t="str">
        <x:v>ACTUAL / FORECAST</x:v>
      </x:c>
      <x:c r="D3" s="58" t="str">
        <x:v>VARIANCE</x:v>
      </x:c>
      <x:c r="E3" s="58" t="str">
        <x:v>STATUS</x:v>
      </x:c>
      <x:c r="F3" s="58" t="str">
        <x:v>OWNER</x:v>
      </x:c>
    </x:row>
    <x:row r="4" ht="15" hidden="0" customHeight="1">
      <x:c r="A4" s="40" t="str">
        <x:v>Bookings forecast</x:v>
      </x:c>
      <x:c r="B4" s="49" t="n">
        <x:f>'Inputs'!$B$3</x:f>
        <x:v>24000000</x:v>
      </x:c>
      <x:c r="C4" s="49" t="n">
        <x:f>'Inputs'!$B$5</x:f>
        <x:v>25500000</x:v>
      </x:c>
      <x:c r="D4" s="49" t="n">
        <x:f>C4-B4</x:f>
        <x:v>1500000</x:v>
      </x:c>
      <x:c r="E4" s="50" t="str">
        <x:f>IF(D4&gt;=0,"ON PLAN","GAP")</x:f>
        <x:v>ON PLAN</x:v>
      </x:c>
      <x:c r="F4" s="40" t="str">
        <x:v>CRO</x:v>
      </x:c>
    </x:row>
    <x:row r="5" ht="15" hidden="0" customHeight="1">
      <x:c r="A5" s="40" t="str">
        <x:v>Pipeline</x:v>
      </x:c>
      <x:c r="B5" s="49" t="n">
        <x:f>'Inputs'!$B$6</x:f>
        <x:v>104285714.28571427</x:v>
      </x:c>
      <x:c r="C5" s="49" t="n">
        <x:f>'Inputs'!$B$7</x:f>
        <x:v>51000000</x:v>
      </x:c>
      <x:c r="D5" s="49" t="n">
        <x:f>C5-B5</x:f>
        <x:v>-53285714.28571427</x:v>
      </x:c>
      <x:c r="E5" s="50" t="str">
        <x:f>IF(C5/B5&gt;=0.8,"WATCH","GAP")</x:f>
        <x:v>GAP</x:v>
      </x:c>
      <x:c r="F5" s="40" t="str">
        <x:v>CMO + Sales</x:v>
      </x:c>
    </x:row>
    <x:row r="6" ht="15" hidden="0" customHeight="1">
      <x:c r="A6" s="40" t="str">
        <x:v>Seller capacity</x:v>
      </x:c>
      <x:c r="B6" s="49" t="n">
        <x:f>'Inputs'!$B$8</x:f>
        <x:v>18000000</x:v>
      </x:c>
      <x:c r="C6" s="49" t="n">
        <x:f>'Inputs'!$B$9</x:f>
        <x:v>13950000</x:v>
      </x:c>
      <x:c r="D6" s="49" t="n">
        <x:f>C6-B6</x:f>
        <x:v>-4050000</x:v>
      </x:c>
      <x:c r="E6" s="50" t="str">
        <x:f>IF(D6&gt;=0,"COVERED","GAP")</x:f>
        <x:v>GAP</x:v>
      </x:c>
      <x:c r="F6" s="40" t="str">
        <x:v>CRO + Finance</x:v>
      </x:c>
    </x:row>
    <x:row r="7" ht="15" hidden="0" customHeight="1">
      <x:c r="A7" s="42" t="str">
        <x:v>Marketing pipeline</x:v>
      </x:c>
      <x:c r="B7" s="51" t="n">
        <x:f>'Inputs'!$B$10</x:f>
        <x:v>34285714.28571428</x:v>
      </x:c>
      <x:c r="C7" s="51" t="n">
        <x:f>'Inputs'!$B$11</x:f>
        <x:v>15300000</x:v>
      </x:c>
      <x:c r="D7" s="51" t="n">
        <x:f>C7-B7</x:f>
        <x:v>-18985714.285714284</x:v>
      </x:c>
      <x:c r="E7" s="52" t="str">
        <x:f>IF(D7&gt;=0,"ON PLAN","GAP")</x:f>
        <x:v>GAP</x:v>
      </x:c>
      <x:c r="F7" s="42" t="str">
        <x:v>CMO</x:v>
      </x:c>
    </x:row>
    <x:row r="8" ht="15" hidden="0" customHeight="1">
      <x:c r="A8" s="9"/>
      <x:c r="B8" s="9"/>
      <x:c r="C8" s="9"/>
      <x:c r="D8" s="9"/>
      <x:c r="E8" s="9"/>
      <x:c r="F8" s="9"/>
    </x:row>
    <x:row r="9" ht="15" hidden="0" customHeight="1">
      <x:c r="A9" s="9"/>
      <x:c r="B9" s="9"/>
      <x:c r="C9" s="9"/>
      <x:c r="D9" s="9"/>
      <x:c r="E9" s="9"/>
      <x:c r="F9" s="9"/>
    </x:row>
    <x:row r="10" ht="15" hidden="0" customHeight="1">
      <x:c r="A10" s="9"/>
      <x:c r="B10" s="9"/>
      <x:c r="C10" s="9"/>
      <x:c r="D10" s="9"/>
      <x:c r="E10" s="9"/>
      <x:c r="F10" s="9"/>
    </x:row>
    <x:row r="11" ht="15" hidden="0" customHeight="1">
      <x:c r="A11" s="58" t="str">
        <x:v>DECISION</x:v>
      </x:c>
      <x:c r="B11" s="58" t="str">
        <x:v>EVIDENCE</x:v>
      </x:c>
      <x:c r="C11" s="58" t="str">
        <x:v>OWNER</x:v>
      </x:c>
      <x:c r="D11" s="58" t="str">
        <x:v>DUE</x:v>
      </x:c>
      <x:c r="E11" s="58" t="str">
        <x:v>ACTION</x:v>
      </x:c>
      <x:c r="F11" s="44" t="str"/>
    </x:row>
    <x:row r="12" ht="21.600000381469727" hidden="0" customHeight="1">
      <x:c r="A12" s="40" t="str">
        <x:v>Fund pipeline recovery</x:v>
      </x:c>
      <x:c r="B12" s="50" t="str">
        <x:f>IF(D5&lt;0,"Pipeline gap: "&amp;TEXT(-D5,"$#,##0"),"No gap")</x:f>
        <x:v>Pipeline gap: $53,285,714</x:v>
      </x:c>
      <x:c r="C12" s="40" t="str">
        <x:v>CMO + CRO</x:v>
      </x:c>
      <x:c r="D12" s="40" t="str">
        <x:v>This cycle</x:v>
      </x:c>
      <x:c r="E12" s="40" t="str">
        <x:v>Reallocate demand and outbound capacity</x:v>
      </x:c>
      <x:c r="F12" s="40" t="str"/>
    </x:row>
    <x:row r="13" ht="21.600000381469727" hidden="0" customHeight="1">
      <x:c r="A13" s="40" t="str">
        <x:v>Review seller capacity shortfall</x:v>
      </x:c>
      <x:c r="B13" s="50" t="str">
        <x:f>IF(D6&lt;0,"Capacity gap: "&amp;TEXT(-D6,"$#,##0"),"No gap")</x:f>
        <x:v>Capacity gap: $4,050,000</x:v>
      </x:c>
      <x:c r="C13" s="40" t="str">
        <x:v>CRO + Finance</x:v>
      </x:c>
      <x:c r="D13" s="40" t="str">
        <x:v>Illustrative</x:v>
      </x:c>
      <x:c r="E13" s="40" t="str">
        <x:v>Review role mix and feasible remedies</x:v>
      </x:c>
      <x:c r="F13" s="40" t="str"/>
    </x:row>
    <x:row r="14" ht="21.600000381469727" hidden="0" customHeight="1">
      <x:c r="A14" s="42" t="str">
        <x:v>Review forecast exceptions</x:v>
      </x:c>
      <x:c r="B14" s="52" t="str">
        <x:f>IF(D4&lt;0,"Forecast gap: "&amp;TEXT(-D4,"$#,##0"),"No gap")</x:f>
        <x:v>No gap</x:v>
      </x:c>
      <x:c r="C14" s="42" t="str">
        <x:v>Revenue leadership</x:v>
      </x:c>
      <x:c r="D14" s="42" t="str">
        <x:v>Weekly</x:v>
      </x:c>
      <x:c r="E14" s="42" t="str">
        <x:v>Inspect commit evidence and close-date risk</x:v>
      </x:c>
      <x:c r="F14" s="42" t="str"/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16.670000076293945" hidden="0" customWidth="1"/>
    <x:col min="3" max="3" width="13.329999923706055" hidden="0" customWidth="1"/>
    <x:col min="4" max="4" width="21.110000610351562" hidden="0" customWidth="1"/>
    <x:col min="5" max="5" width="36.66999816894531" hidden="0" customWidth="1"/>
  </x:cols>
  <x:sheetData>
    <x:row r="1" ht="15" hidden="0" customHeight="1">
      <x:c r="A1" s="57" t="str">
        <x:v>Plan vs. Actual Executive View | Checks &amp; Handoffs</x:v>
      </x:c>
      <x:c r="B1" s="9"/>
      <x:c r="C1" s="9"/>
      <x:c r="D1" s="9"/>
      <x:c r="E1" s="9"/>
    </x:row>
    <x:row r="2" ht="15" hidden="0" customHeight="1">
      <x:c r="A2" s="9" t="str">
        <x:v>CONTROL / OUTPUT</x:v>
      </x:c>
      <x:c r="B2" s="9" t="str">
        <x:v>VALUE</x:v>
      </x:c>
      <x:c r="C2" s="9" t="str">
        <x:v>STATUS</x:v>
      </x:c>
      <x:c r="D2" s="9" t="str">
        <x:v>OWNER / RECEIVER</x:v>
      </x:c>
      <x:c r="E2" s="9" t="str">
        <x:v>WHY IT MATTERS</x:v>
      </x:c>
    </x:row>
    <x:row r="3" ht="15" hidden="0" customHeight="1">
      <x:c r="A3" s="9" t="str">
        <x:v>Bookings variance</x:v>
      </x:c>
      <x:c r="B3" s="55" t="n">
        <x:f>Model!D4</x:f>
        <x:v>1500000</x:v>
      </x:c>
      <x:c r="C3" s="56" t="str">
        <x:f>Model!E4</x:f>
        <x:v>ON PLAN</x:v>
      </x:c>
      <x:c r="D3" s="9" t="str">
        <x:v>CEO + Board</x:v>
      </x:c>
      <x:c r="E3" s="9" t="str">
        <x:v>Primary plan outcome</x:v>
      </x:c>
    </x:row>
    <x:row r="4" ht="15" hidden="0" customHeight="1">
      <x:c r="A4" s="9" t="str">
        <x:v>Pipeline variance</x:v>
      </x:c>
      <x:c r="B4" s="55" t="n">
        <x:f>Model!D5</x:f>
        <x:v>-53285714.28571427</x:v>
      </x:c>
      <x:c r="C4" s="56" t="str">
        <x:f>Model!E5</x:f>
        <x:v>GAP</x:v>
      </x:c>
      <x:c r="D4" s="9" t="str">
        <x:v>CMO + CRO</x:v>
      </x:c>
      <x:c r="E4" s="9" t="str">
        <x:v>Leading indicator</x:v>
      </x:c>
    </x:row>
    <x:row r="5" ht="15" hidden="0" customHeight="1">
      <x:c r="A5" s="9" t="str">
        <x:v>Capacity variance</x:v>
      </x:c>
      <x:c r="B5" s="55" t="n">
        <x:f>Model!D6</x:f>
        <x:v>-4050000</x:v>
      </x:c>
      <x:c r="C5" s="56" t="str">
        <x:f>Model!E6</x:f>
        <x:v>GAP</x:v>
      </x:c>
      <x:c r="D5" s="9" t="str">
        <x:v>Finance + CRO</x:v>
      </x:c>
      <x:c r="E5" s="9" t="str">
        <x:v>Plan feasibility</x:v>
      </x:c>
    </x:row>
    <x:row r="6" ht="31" hidden="0" customHeight="1">
      <x:c r="A6" s="61" t="str">
        <x:v>Exception count</x:v>
      </x:c>
      <x:c r="B6" s="62" t="n">
        <x:f>COUNTIF(Model!E4:E7,"GAP")</x:f>
        <x:v>3</x:v>
      </x:c>
      <x:c r="C6" s="63" t="str">
        <x:v>OUTPUT</x:v>
      </x:c>
      <x:c r="D6" s="61" t="str">
        <x:v>Leadership</x:v>
      </x:c>
      <x:c r="E6" s="61" t="str">
        <x:v>Counts gaps needing owners. Inputs are manual handoffs; the forecast is synthetic, not actual.</x:v>
      </x:c>
    </x:row>
  </x:sheetData>
  <x:mergeCells>
    <x:mergeCell ref="A1:E1"/>
  </x:mergeCells>
  <x:pageMargins left="0.7" right="0.7" top="0.75" bottom="0.75" header="0.3" footer="0.3"/>
</x:worksheet>
</file>