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6e068043446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264e55ecbfc640cd"/>
    <x:sheet xmlns:r="http://schemas.openxmlformats.org/officeDocument/2006/relationships" name="Inputs" sheetId="2" r:id="Rbe3505697e09423d"/>
    <x:sheet xmlns:r="http://schemas.openxmlformats.org/officeDocument/2006/relationships" name="Model" sheetId="3" r:id="R1e31771acd424c02"/>
    <x:sheet xmlns:r="http://schemas.openxmlformats.org/officeDocument/2006/relationships" name="Checks &amp; Handoffs" sheetId="4" r:id="R747c2aacc3d34e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"/>
    <x:numFmt numFmtId="201" formatCode="$#,##0"/>
    <x:numFmt numFmtId="202" formatCode="0%"/>
    <x:numFmt numFmtId="203" formatCode="0.0"/>
    <x:numFmt numFmtId="204" formatCode="0.00"/>
  </x:numFmts>
  <x:fonts count="13">
    <x:font>
      <x:sz val="11"/>
      <x:name val="Carlito"/>
    </x:font>
    <x:font>
      <x:b/>
      <x:sz val="18"/>
      <x:color rgb="FFFFFFFF"/>
      <x:name val="Georgia"/>
    </x:font>
    <x:font>
      <x:sz val="10"/>
      <x:color rgb="FF203238"/>
      <x:name val="Carlito"/>
    </x:font>
    <x:font>
      <x:b/>
      <x:sz val="11"/>
      <x:color rgb="FF142C35"/>
      <x:name val="Carlito"/>
    </x:font>
    <x:font>
      <x:sz val="9"/>
      <x:color rgb="FF203238"/>
      <x:name val="Aptos"/>
    </x:font>
    <x:font>
      <x:b/>
      <x:sz val="9"/>
      <x:color rgb="FF203238"/>
      <x:name val="Aptos"/>
    </x:font>
    <x:font>
      <x:b/>
      <x:sz val="11"/>
      <x:color rgb="FF1E4C86"/>
      <x:name val="Carlito"/>
    </x:font>
    <x:font>
      <x:b/>
      <x:sz val="11"/>
      <x:color rgb="FFFFFFFF"/>
      <x:name val="Carlito"/>
    </x:font>
    <x:font>
      <x:sz val="11"/>
      <x:color rgb="FF203238"/>
      <x:name val="Carlito"/>
    </x:font>
    <x:font>
      <x:b/>
      <x:sz val="11"/>
      <x:name val="Carlito"/>
    </x:font>
    <x:font>
      <x:b/>
      <x:sz val="9"/>
      <x:color rgb="FFFFFFFF"/>
      <x:name val="Aptos"/>
    </x:font>
    <x:font>
      <x:b/>
      <x:sz val="9"/>
      <x:color rgb="FFFFFFFF"/>
      <x:name val="Aptos"/>
    </x:font>
    <x:font>
      <x:sz val="11"/>
      <x:color rgb="FFFFFFFF"/>
      <x:name val="Carlito"/>
    </x:font>
  </x:fonts>
  <x:fills count="18">
    <x:fill>
      <x:patternFill patternType="none"/>
    </x:fill>
    <x:fill>
      <x:patternFill patternType="gray125"/>
    </x:fill>
    <x:fill>
      <x:patternFill patternType="solid">
        <x:fgColor rgb="FF142C35"/>
      </x:patternFill>
    </x:fill>
    <x:fill>
      <x:patternFill patternType="solid">
        <x:fgColor rgb="FFDCE9E5"/>
      </x:patternFill>
    </x:fill>
    <x:fill>
      <x:patternFill patternType="solid">
        <x:fgColor rgb="FF79AFA6"/>
      </x:patternFill>
    </x:fill>
    <x:fill>
      <x:patternFill patternType="solid">
        <x:fgColor rgb="FFEAF2FF"/>
      </x:patternFill>
    </x:fill>
    <x:fill>
      <x:patternFill patternType="solid">
        <x:fgColor rgb="FFEDF6F2"/>
      </x:patternFill>
    </x:fill>
    <x:fill>
      <x:patternFill patternType="solid">
        <x:fgColor rgb="FFFFF1DD"/>
      </x:patternFill>
    </x:fill>
    <x:fill>
      <x:patternFill patternType="solid">
        <x:fgColor rgb="FF142C35"/>
      </x:patternFill>
    </x:fill>
    <x:fill>
      <x:patternFill patternType="solid">
        <x:fgColor rgb="FFFFF1DD"/>
      </x:patternFill>
    </x:fill>
    <x:fill>
      <x:patternFill patternType="solid">
        <x:fgColor rgb="FF142C35"/>
      </x:patternFill>
    </x:fill>
    <x:fill>
      <x:patternFill patternType="solid">
        <x:fgColor rgb="FFFFF1DD"/>
      </x:patternFill>
    </x:fill>
    <x:fill>
      <x:patternFill patternType="solid">
        <x:fgColor rgb="FF142C35"/>
      </x:patternFill>
    </x:fill>
    <x:fill>
      <x:patternFill patternType="solid">
        <x:fgColor rgb="FFFFF1DD"/>
      </x:patternFill>
    </x:fill>
    <x:fill>
      <x:patternFill patternType="solid">
        <x:fgColor rgb="FF142C35"/>
      </x:patternFill>
    </x:fill>
    <x:fill>
      <x:patternFill patternType="solid">
        <x:fgColor rgb="FFFFF1DD"/>
      </x:patternFill>
    </x:fill>
    <x:fill>
      <x:patternFill patternType="solid">
        <x:fgColor rgb="FF142C35"/>
      </x:patternFill>
    </x:fill>
    <x:fill>
      <x:patternFill patternType="solid">
        <x:fgColor rgb="FFFFF1DD"/>
      </x:patternFill>
    </x:fill>
  </x:fills>
  <x:borders count="4">
    <x:border/>
    <x:border>
      <x:bottom style="thin">
        <x:color rgb="FFDCE4E0"/>
      </x:bottom>
    </x:border>
    <x:border>
      <x:top style="thin">
        <x:color rgb="FFDCE4E0"/>
      </x:top>
      <x:bottom style="thin">
        <x:color rgb="FFDCE4E0"/>
      </x:bottom>
    </x:border>
    <x:border>
      <x:top style="thin">
        <x:color rgb="FFDCE4E0"/>
      </x:top>
    </x:border>
  </x:borders>
  <x:cellStyleXfs count="1">
    <x:xf numFmtId="0" fontId="0" fillId="0" borderId="0"/>
  </x:cellStyleXfs>
  <x:cellXfs count="10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NumberFormat="1" applyFont="1" applyFill="1" applyBorder="1"/>
    <x:xf numFmtId="0" fontId="5" fillId="4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6" fillId="5" borderId="2" xfId="0" applyNumberFormat="1" applyFont="1" applyFill="1" applyBorder="1"/>
    <x:xf numFmtId="0" fontId="0" fillId="0" borderId="3" xfId="0" applyNumberFormat="1" applyFont="1" applyFill="1" applyBorder="1"/>
    <x:xf numFmtId="0" fontId="6" fillId="5" borderId="3" xfId="0" applyNumberFormat="1" applyFont="1" applyFill="1" applyBorder="1"/>
    <x:xf numFmtId="200" fontId="6" fillId="5" borderId="2" xfId="0" applyNumberFormat="1" applyFont="1" applyFill="1" applyBorder="1"/>
    <x:xf numFmtId="200" fontId="6" fillId="5" borderId="3" xfId="0" applyNumberFormat="1" applyFont="1" applyFill="1" applyBorder="1"/>
    <x:xf numFmtId="201" fontId="6" fillId="5" borderId="2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8" fillId="6" borderId="2" xfId="0" applyNumberFormat="1" applyFont="1" applyFill="1" applyBorder="1"/>
    <x:xf numFmtId="0" fontId="8" fillId="6" borderId="3" xfId="0" applyNumberFormat="1" applyFont="1" applyFill="1" applyBorder="1"/>
    <x:xf numFmtId="202" fontId="8" fillId="6" borderId="2" xfId="0" applyNumberFormat="1" applyFont="1" applyFill="1" applyBorder="1"/>
    <x:xf numFmtId="201" fontId="8" fillId="6" borderId="2" xfId="0" applyNumberFormat="1" applyFont="1" applyFill="1" applyBorder="1"/>
    <x:xf numFmtId="201" fontId="8" fillId="6" borderId="3" xfId="0" applyNumberFormat="1" applyFont="1" applyFill="1" applyBorder="1"/>
    <x:xf numFmtId="0" fontId="9" fillId="6" borderId="0" xfId="0" applyNumberFormat="1" applyFont="1" applyFill="1" applyBorder="1"/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5" fillId="2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201" fontId="5" fillId="5" borderId="2" xfId="0" applyNumberFormat="1" applyFont="1" applyFill="1" applyBorder="1"/>
    <x:xf numFmtId="200" fontId="5" fillId="5" borderId="2" xfId="0" applyNumberFormat="1" applyFont="1" applyFill="1" applyBorder="1"/>
    <x:xf numFmtId="0" fontId="5" fillId="5" borderId="2" xfId="0" applyNumberFormat="1" applyFont="1" applyFill="1" applyBorder="1"/>
    <x:xf numFmtId="0" fontId="4" fillId="0" borderId="3" xfId="0" applyNumberFormat="1" applyFont="1" applyFill="1" applyBorder="1"/>
    <x:xf numFmtId="200" fontId="5" fillId="5" borderId="3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201" fontId="5" fillId="5" borderId="2" xfId="0" applyNumberFormat="1" applyFont="1" applyFill="1" applyBorder="1" applyAlignment="1">
      <x:alignment wrapText="1"/>
    </x:xf>
    <x:xf numFmtId="200" fontId="5" fillId="5" borderId="2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200" fontId="5" fillId="5" borderId="3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wrapText="1"/>
    </x:xf>
    <x:xf numFmtId="0" fontId="4" fillId="6" borderId="2" xfId="0" applyNumberFormat="1" applyFont="1" applyFill="1" applyBorder="1"/>
    <x:xf numFmtId="202" fontId="4" fillId="6" borderId="2" xfId="0" applyNumberFormat="1" applyFont="1" applyFill="1" applyBorder="1"/>
    <x:xf numFmtId="201" fontId="4" fillId="6" borderId="2" xfId="0" applyNumberFormat="1" applyFont="1" applyFill="1" applyBorder="1"/>
    <x:xf numFmtId="0" fontId="4" fillId="6" borderId="3" xfId="0" applyNumberFormat="1" applyFont="1" applyFill="1" applyBorder="1"/>
    <x:xf numFmtId="201" fontId="4" fillId="6" borderId="3" xfId="0" applyNumberFormat="1" applyFont="1" applyFill="1" applyBorder="1"/>
    <x:xf numFmtId="0" fontId="4" fillId="6" borderId="2" xfId="0" applyNumberFormat="1" applyFont="1" applyFill="1" applyBorder="1" applyAlignment="1">
      <x:alignment wrapText="1"/>
    </x:xf>
    <x:xf numFmtId="202" fontId="4" fillId="6" borderId="2" xfId="0" applyNumberFormat="1" applyFont="1" applyFill="1" applyBorder="1" applyAlignment="1">
      <x:alignment wrapText="1"/>
    </x:xf>
    <x:xf numFmtId="201" fontId="4" fillId="6" borderId="2" xfId="0" applyNumberFormat="1" applyFont="1" applyFill="1" applyBorder="1" applyAlignment="1">
      <x:alignment wrapText="1"/>
    </x:xf>
    <x:xf numFmtId="0" fontId="4" fillId="6" borderId="3" xfId="0" applyNumberFormat="1" applyFont="1" applyFill="1" applyBorder="1" applyAlignment="1">
      <x:alignment wrapText="1"/>
    </x:xf>
    <x:xf numFmtId="201" fontId="4" fillId="6" borderId="3" xfId="0" applyNumberFormat="1" applyFont="1" applyFill="1" applyBorder="1" applyAlignment="1">
      <x:alignment wrapText="1"/>
    </x:xf>
    <x:xf numFmtId="0" fontId="5" fillId="6" borderId="0" xfId="0" applyNumberFormat="1" applyFont="1" applyFill="1" applyBorder="1"/>
    <x:xf numFmtId="0" fontId="5" fillId="7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wrapText="1"/>
    </x:xf>
    <x:xf numFmtId="0" fontId="11" fillId="2" borderId="1" xfId="0" applyNumberFormat="1" applyFont="1" applyFill="1" applyBorder="1" applyAlignment="1">
      <x:alignment wrapText="1"/>
    </x:xf>
    <x:xf numFmtId="202" fontId="4" fillId="6" borderId="3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3" fontId="4" fillId="6" borderId="3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8" borderId="0" xfId="0" applyNumberFormat="1" applyFont="1" applyFill="1" applyBorder="1"/>
    <x:xf numFmtId="0" fontId="12" fillId="8" borderId="0" xfId="0" applyNumberFormat="1" applyFont="1" applyFill="1" applyBorder="1"/>
    <x:xf numFmtId="0" fontId="0" fillId="9" borderId="0" xfId="0" applyNumberFormat="1" applyFont="1" applyFill="1" applyBorder="1"/>
    <x:xf numFmtId="203" fontId="0" fillId="9" borderId="0" xfId="0" applyNumberFormat="1" applyFont="1" applyFill="1" applyBorder="1"/>
    <x:xf numFmtId="201" fontId="0" fillId="9" borderId="0" xfId="0" applyNumberFormat="1" applyFont="1" applyFill="1" applyBorder="1"/>
    <x:xf numFmtId="0" fontId="9" fillId="9" borderId="0" xfId="0" applyNumberFormat="1" applyFont="1" applyFill="1" applyBorder="1"/>
    <x:xf numFmtId="203" fontId="9" fillId="9" borderId="0" xfId="0" applyNumberFormat="1" applyFont="1" applyFill="1" applyBorder="1"/>
    <x:xf numFmtId="201" fontId="9" fillId="9" borderId="0" xfId="0" applyNumberFormat="1" applyFont="1" applyFill="1" applyBorder="1"/>
    <x:xf numFmtId="204" fontId="4" fillId="6" borderId="3" xfId="0" applyNumberFormat="1" applyFont="1" applyFill="1" applyBorder="1" applyAlignment="1">
      <x:alignment wrapText="1"/>
    </x:xf>
    <x:xf numFmtId="204" fontId="0" fillId="0" borderId="0" xfId="0" applyNumberFormat="1" applyFont="1" applyFill="1" applyBorder="1"/>
    <x:xf numFmtId="204" fontId="9" fillId="7" borderId="0" xfId="0" applyNumberFormat="1" applyFont="1" applyFill="1" applyBorder="1"/>
    <x:xf numFmtId="201" fontId="9" fillId="7" borderId="0" xfId="0" applyNumberFormat="1" applyFont="1" applyFill="1" applyBorder="1"/>
    <x:xf numFmtId="0" fontId="12" fillId="10" borderId="0" xfId="0" applyNumberFormat="1" applyFont="1" applyFill="1" applyBorder="1"/>
    <x:xf numFmtId="0" fontId="9" fillId="11" borderId="0" xfId="0" applyNumberFormat="1" applyFont="1" applyFill="1" applyBorder="1"/>
    <x:xf numFmtId="204" fontId="9" fillId="11" borderId="0" xfId="0" applyNumberFormat="1" applyFont="1" applyFill="1" applyBorder="1"/>
    <x:xf numFmtId="201" fontId="9" fillId="11" borderId="0" xfId="0" applyNumberFormat="1" applyFont="1" applyFill="1" applyBorder="1"/>
    <x:xf numFmtId="202" fontId="5" fillId="5" borderId="2" xfId="0" applyNumberFormat="1" applyFont="1" applyFill="1" applyBorder="1" applyAlignment="1">
      <x:alignment wrapText="1"/>
    </x:xf>
    <x:xf numFmtId="202" fontId="5" fillId="5" borderId="3" xfId="0" applyNumberFormat="1" applyFont="1" applyFill="1" applyBorder="1" applyAlignment="1">
      <x:alignment wrapText="1"/>
    </x:xf>
    <x:xf numFmtId="0" fontId="12" fillId="12" borderId="0" xfId="0" applyNumberFormat="1" applyFont="1" applyFill="1" applyBorder="1"/>
    <x:xf numFmtId="0" fontId="9" fillId="13" borderId="0" xfId="0" applyNumberFormat="1" applyFont="1" applyFill="1" applyBorder="1"/>
    <x:xf numFmtId="204" fontId="9" fillId="13" borderId="0" xfId="0" applyNumberFormat="1" applyFont="1" applyFill="1" applyBorder="1"/>
    <x:xf numFmtId="201" fontId="9" fillId="13" borderId="0" xfId="0" applyNumberFormat="1" applyFont="1" applyFill="1" applyBorder="1"/>
    <x:xf numFmtId="0" fontId="12" fillId="14" borderId="0" xfId="0" applyNumberFormat="1" applyFont="1" applyFill="1" applyBorder="1"/>
    <x:xf numFmtId="0" fontId="9" fillId="15" borderId="0" xfId="0" applyNumberFormat="1" applyFont="1" applyFill="1" applyBorder="1"/>
    <x:xf numFmtId="204" fontId="9" fillId="15" borderId="0" xfId="0" applyNumberFormat="1" applyFont="1" applyFill="1" applyBorder="1"/>
    <x:xf numFmtId="201" fontId="9" fillId="15" borderId="0" xfId="0" applyNumberFormat="1" applyFont="1" applyFill="1" applyBorder="1"/>
    <x:xf numFmtId="0" fontId="12" fillId="16" borderId="0" xfId="0" applyNumberFormat="1" applyFont="1" applyFill="1" applyBorder="1"/>
    <x:xf numFmtId="0" fontId="9" fillId="17" borderId="0" xfId="0" applyNumberFormat="1" applyFont="1" applyFill="1" applyBorder="1"/>
    <x:xf numFmtId="204" fontId="9" fillId="17" borderId="0" xfId="0" applyNumberFormat="1" applyFont="1" applyFill="1" applyBorder="1"/>
    <x:xf numFmtId="201" fontId="9" fillId="17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9df469f7e43a4" /><Relationship Type="http://schemas.openxmlformats.org/officeDocument/2006/relationships/theme" Target="/xl/theme/theme1.xml" Id="Rc70b1555b14d4543" /><Relationship Type="http://schemas.openxmlformats.org/officeDocument/2006/relationships/sharedStrings" Target="/xl/sharedStrings.xml" Id="R9c3488918a904d70" /><Relationship Type="http://schemas.openxmlformats.org/officeDocument/2006/relationships/worksheet" Target="/xl/worksheets/sheet1.xml" Id="R264e55ecbfc640cd" /><Relationship Type="http://schemas.openxmlformats.org/officeDocument/2006/relationships/worksheet" Target="/xl/worksheets/sheet2.xml" Id="Rbe3505697e09423d" /><Relationship Type="http://schemas.openxmlformats.org/officeDocument/2006/relationships/worksheet" Target="/xl/worksheets/sheet3.xml" Id="R1e31771acd424c02" /><Relationship Type="http://schemas.openxmlformats.org/officeDocument/2006/relationships/worksheet" Target="/xl/worksheets/sheet4.xml" Id="R747c2aacc3d34e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670000076293945" hidden="0" customWidth="1"/>
    <x:col min="2" max="2" width="25.559999465942383" hidden="0" customWidth="1"/>
    <x:col min="3" max="3" width="2.7799999713897705" hidden="0" customWidth="1"/>
    <x:col min="4" max="4" width="21.110000610351562" hidden="0" customWidth="1"/>
    <x:col min="5" max="5" width="21.110000610351562" hidden="0" customWidth="1"/>
    <x:col min="6" max="6" width="21.110000610351562" hidden="0" customWidth="1"/>
  </x:cols>
  <x:sheetData>
    <x:row r="1" ht="34" customHeight="1">
      <x:c r="A1" s="2" t="str">
        <x:v>Quota Model</x:v>
      </x:c>
    </x:row>
    <x:row r="2" ht="26" customHeight="1">
      <x:c r="A2" s="4" t="str">
        <x:v>Translate the seller-carried bookings target into fair, capacity-adjusted seller quotas.</x:v>
      </x:c>
    </x:row>
    <x:row r="4">
      <x:c r="A4" s="9" t="str">
        <x:v>MODEL OWNER</x:v>
      </x:c>
      <x:c r="B4" s="9" t="str">
        <x:v>Revenue Operations</x:v>
      </x:c>
      <x:c r="C4" s="9"/>
      <x:c r="D4" s="10" t="str">
        <x:v>HOW THIS CONNECTS</x:v>
      </x:c>
      <x:c r="E4" s="10"/>
      <x:c r="F4" s="10"/>
    </x:row>
    <x:row r="5">
      <x:c r="A5" s="9" t="str">
        <x:v>DECISION</x:v>
      </x:c>
      <x:c r="B5" s="9" t="str">
        <x:v>How should seller accountability be allocated and over-assigned?</x:v>
      </x:c>
      <x:c r="C5" s="9"/>
      <x:c r="D5" s="9" t="str">
        <x:v>1. Inherits seller-carried target from Bookings Plan.</x:v>
      </x:c>
      <x:c r="E5" s="9"/>
      <x:c r="F5" s="9"/>
    </x:row>
    <x:row r="6">
      <x:c r="A6" s="9" t="str">
        <x:v>EDIT</x:v>
      </x:c>
      <x:c r="B6" s="9" t="str">
        <x:v>Blue cells only</x:v>
      </x:c>
      <x:c r="C6" s="9"/>
      <x:c r="D6" s="9" t="str">
        <x:v>2. Uses productive capacity from Coverage &amp; Capacity.</x:v>
      </x:c>
      <x:c r="E6" s="9"/>
      <x:c r="F6" s="9"/>
    </x:row>
    <x:row r="7">
      <x:c r="A7" s="9" t="str">
        <x:v>FORMULAS</x:v>
      </x:c>
      <x:c r="B7" s="9" t="str">
        <x:v>Green cells</x:v>
      </x:c>
      <x:c r="C7" s="9"/>
      <x:c r="D7" s="9" t="str">
        <x:v>3. Hands individual quota to compensation and territory design.</x:v>
      </x:c>
      <x:c r="E7" s="9"/>
      <x:c r="F7" s="9"/>
    </x:row>
    <x:row r="8">
      <x:c r="A8" s="9" t="str">
        <x:v>STATUS</x:v>
      </x:c>
      <x:c r="B8" s="9" t="str">
        <x:v>Synthetic sample assumptions</x:v>
      </x:c>
      <x:c r="C8" s="9"/>
      <x:c r="D8" s="9"/>
      <x:c r="E8" s="9"/>
      <x:c r="F8" s="9"/>
    </x:row>
    <x:row r="9">
      <x:c r="A9" s="9" t="str">
        <x:v>REFRESH</x:v>
      </x:c>
      <x:c r="B9" s="9" t="str">
        <x:v>Update inputs, review checks, approve handoff</x:v>
      </x:c>
      <x:c r="C9" s="9"/>
      <x:c r="D9" s="9"/>
      <x:c r="E9" s="9"/>
      <x:c r="F9" s="9"/>
    </x:row>
    <x:row r="10">
      <x:c r="A10" s="9" t="str">
        <x:v>WEB PAIRING</x:v>
      </x:c>
      <x:c r="B10" s="9" t="str">
        <x:v>Coherence interactive model</x:v>
      </x:c>
      <x:c r="C10" s="9"/>
      <x:c r="D10" s="9"/>
      <x:c r="E10" s="9"/>
      <x:c r="F10" s="9"/>
    </x:row>
    <x:row r="11">
      <x:c r="A11" s="9"/>
      <x:c r="B11" s="9"/>
      <x:c r="C11" s="9"/>
      <x:c r="D11" s="9"/>
      <x:c r="E11" s="9"/>
      <x:c r="F11" s="9"/>
    </x:row>
    <x:row r="12">
      <x:c r="A12" s="9"/>
      <x:c r="B12" s="9"/>
      <x:c r="C12" s="9"/>
      <x:c r="D12" s="9"/>
      <x:c r="E12" s="9"/>
      <x:c r="F12" s="9"/>
    </x:row>
    <x:row r="13">
      <x:c r="A13" s="10" t="str">
        <x:v>LEARNING GUIDE</x:v>
      </x:c>
      <x:c r="B13" s="10"/>
      <x:c r="C13" s="10"/>
      <x:c r="D13" s="10"/>
      <x:c r="E13" s="10"/>
      <x:c r="F13" s="10"/>
    </x:row>
    <x:row r="14">
      <x:c r="A14" s="9" t="str">
        <x:v>1</x:v>
      </x:c>
      <x:c r="B14" s="9" t="str">
        <x:v>Read the decision and handoffs before changing numbers</x:v>
      </x:c>
      <x:c r="C14" s="9" t="str"/>
      <x:c r="D14" s="9" t="str"/>
      <x:c r="E14" s="9" t="str"/>
      <x:c r="F14" s="9" t="str"/>
    </x:row>
    <x:row r="15">
      <x:c r="A15" s="9" t="str">
        <x:v>2</x:v>
      </x:c>
      <x:c r="B15" s="9" t="str">
        <x:v>Change one blue assumption at a time and observe formulas</x:v>
      </x:c>
      <x:c r="C15" s="9" t="str"/>
      <x:c r="D15" s="9" t="str"/>
      <x:c r="E15" s="9" t="str"/>
      <x:c r="F15" s="9" t="str"/>
    </x:row>
    <x:row r="16">
      <x:c r="A16" s="9" t="str">
        <x:v>3</x:v>
      </x:c>
      <x:c r="B16" s="9" t="str">
        <x:v>Trace every headline metric back to a visible formula</x:v>
      </x:c>
      <x:c r="C16" s="9" t="str"/>
      <x:c r="D16" s="9" t="str"/>
      <x:c r="E16" s="9" t="str"/>
      <x:c r="F16" s="9" t="str"/>
    </x:row>
    <x:row r="17">
      <x:c r="A17" s="9" t="str">
        <x:v>4</x:v>
      </x:c>
      <x:c r="B17" s="9" t="str">
        <x:v>Resolve failed checks before approving the model</x:v>
      </x:c>
      <x:c r="C17" s="9" t="str"/>
      <x:c r="D17" s="9" t="str"/>
      <x:c r="E17" s="9" t="str"/>
      <x:c r="F17" s="9" t="str"/>
    </x:row>
    <x:row r="18">
      <x:c r="A18" s="9" t="str">
        <x:v>5</x:v>
      </x:c>
      <x:c r="B18" s="9" t="str">
        <x:v>Document company-specific policy instead of hiding it in formulas</x:v>
      </x:c>
      <x:c r="C18" s="9" t="str"/>
      <x:c r="D18" s="9" t="str"/>
      <x:c r="E18" s="9" t="str"/>
      <x:c r="F18" s="9" t="str"/>
    </x:row>
  </x:sheetData>
  <x:mergeCells>
    <x:mergeCell ref="A1:F1"/>
    <x:mergeCell ref="A2:F2"/>
    <x:mergeCell ref="D4:F4"/>
    <x:mergeCell ref="D5:F5"/>
    <x:mergeCell ref="D6:F6"/>
    <x:mergeCell ref="D7:F7"/>
    <x:mergeCell ref="A13:F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.440000534057617" hidden="0" customWidth="1"/>
    <x:col min="2" max="2" width="14.4399995803833" hidden="0" customWidth="1"/>
    <x:col min="3" max="3" width="12.779999732971191" hidden="0" customWidth="1"/>
    <x:col min="4" max="4" width="36.66999816894531" hidden="0" customWidth="1"/>
  </x:cols>
  <x:sheetData>
    <x:row r="1" ht="15" hidden="0" customHeight="1">
      <x:c r="A1" s="65" t="str">
        <x:v>Quota Model | Inputs</x:v>
      </x:c>
      <x:c r="B1" s="9"/>
      <x:c r="C1" s="9"/>
      <x:c r="D1" s="9"/>
    </x:row>
    <x:row r="2" ht="15" hidden="0" customHeight="1">
      <x:c r="A2" s="43" t="str">
        <x:v>ASSUMPTION</x:v>
      </x:c>
      <x:c r="B2" s="43" t="str">
        <x:v>VALUE</x:v>
      </x:c>
      <x:c r="C2" s="43" t="str">
        <x:v>UNIT / TYPE</x:v>
      </x:c>
      <x:c r="D2" s="43" t="str">
        <x:v>WHY IT MATTERS</x:v>
      </x:c>
    </x:row>
    <x:row r="3" ht="15" hidden="0" customHeight="1">
      <x:c r="A3" s="44" t="str">
        <x:v>Seller-carried bookings target</x:v>
      </x:c>
      <x:c r="B3" s="45" t="n">
        <x:v>18000000</x:v>
      </x:c>
      <x:c r="C3" s="44" t="str">
        <x:v>Currency</x:v>
      </x:c>
      <x:c r="D3" s="44" t="str">
        <x:v>From Bookings Plan</x:v>
      </x:c>
    </x:row>
    <x:row r="4" ht="15" hidden="0" customHeight="1">
      <x:c r="A4" s="44" t="str">
        <x:v>Quota over-assignment</x:v>
      </x:c>
      <x:c r="B4" s="46" t="n">
        <x:v>0.1</x:v>
      </x:c>
      <x:c r="C4" s="44" t="str">
        <x:v>Percent</x:v>
      </x:c>
      <x:c r="D4" s="44" t="str">
        <x:v>Protection for attainment dispersion</x:v>
      </x:c>
    </x:row>
    <x:row r="5" ht="15" hidden="0" customHeight="1">
      <x:c r="A5" s="44" t="str">
        <x:v>Enterprise role weight</x:v>
      </x:c>
      <x:c r="B5" s="47" t="n">
        <x:v>1.6</x:v>
      </x:c>
      <x:c r="C5" s="44" t="str">
        <x:v>Weight</x:v>
      </x:c>
      <x:c r="D5" s="44" t="str">
        <x:v>Relative quota capacity</x:v>
      </x:c>
    </x:row>
    <x:row r="6" ht="15" hidden="0" customHeight="1">
      <x:c r="A6" s="44" t="str">
        <x:v>Mid-Market role weight</x:v>
      </x:c>
      <x:c r="B6" s="47" t="n">
        <x:v>1</x:v>
      </x:c>
      <x:c r="C6" s="44" t="str">
        <x:v>Weight</x:v>
      </x:c>
      <x:c r="D6" s="44" t="str">
        <x:v>Relative quota capacity</x:v>
      </x:c>
    </x:row>
    <x:row r="7" ht="15" hidden="0" customHeight="1">
      <x:c r="A7" s="44" t="str">
        <x:v>SMB role weight</x:v>
      </x:c>
      <x:c r="B7" s="47" t="n">
        <x:v>0.65</x:v>
      </x:c>
      <x:c r="C7" s="44" t="str">
        <x:v>Weight</x:v>
      </x:c>
      <x:c r="D7" s="44" t="str">
        <x:v>Relative quota capacity</x:v>
      </x:c>
    </x:row>
    <x:row r="8" ht="15" hidden="0" customHeight="1">
      <x:c r="A8" s="44" t="str">
        <x:v>S01 Maya Chen opening annual factor</x:v>
      </x:c>
      <x:c r="B8" s="88" t="n">
        <x:v>1</x:v>
      </x:c>
      <x:c r="C8" s="44" t="str">
        <x:v>Percent</x:v>
      </x:c>
      <x:c r="D8" s="44" t="str">
        <x:v>Productivity adjustment</x:v>
      </x:c>
    </x:row>
    <x:row r="9" ht="15" hidden="0" customHeight="1">
      <x:c r="A9" s="44" t="str">
        <x:v>S02 Sam Rivera opening annual factor</x:v>
      </x:c>
      <x:c r="B9" s="88" t="n">
        <x:v>1</x:v>
      </x:c>
      <x:c r="C9" s="44" t="str">
        <x:v>Percent</x:v>
      </x:c>
      <x:c r="D9" s="44" t="str">
        <x:v>Productivity adjustment</x:v>
      </x:c>
    </x:row>
    <x:row r="10" ht="15" hidden="0" customHeight="1">
      <x:c r="A10" s="44" t="str">
        <x:v>S03 Olivia Brooks opening annual factor</x:v>
      </x:c>
      <x:c r="B10" s="88" t="n">
        <x:v>1</x:v>
      </x:c>
      <x:c r="C10" s="44" t="str">
        <x:v>Percent</x:v>
      </x:c>
      <x:c r="D10" s="44" t="str">
        <x:v>Productivity adjustment</x:v>
      </x:c>
    </x:row>
    <x:row r="11" ht="15" hidden="0" customHeight="1">
      <x:c r="A11" s="44" t="str">
        <x:v>S04 Ethan Park opening annual factor</x:v>
      </x:c>
      <x:c r="B11" s="88" t="n">
        <x:v>1</x:v>
      </x:c>
      <x:c r="C11" s="44" t="str">
        <x:v>Percent</x:v>
      </x:c>
      <x:c r="D11" s="44" t="str">
        <x:v>Productivity adjustment</x:v>
      </x:c>
    </x:row>
    <x:row r="12" ht="15" hidden="0" customHeight="1">
      <x:c r="A12" s="44" t="str">
        <x:v>S05 Jordan Lee opening annual factor</x:v>
      </x:c>
      <x:c r="B12" s="88" t="n">
        <x:v>1</x:v>
      </x:c>
      <x:c r="C12" s="44" t="str">
        <x:v>Percent</x:v>
      </x:c>
      <x:c r="D12" s="44" t="str">
        <x:v>Productivity adjustment</x:v>
      </x:c>
    </x:row>
    <x:row r="13" ht="15" hidden="0" customHeight="1">
      <x:c r="A13" s="48" t="str">
        <x:v>S06 Nia Patel opening annual factor</x:v>
      </x:c>
      <x:c r="B13" s="89" t="n">
        <x:v>1</x:v>
      </x:c>
      <x:c r="C13" s="48" t="str">
        <x:v>Percent</x:v>
      </x:c>
      <x:c r="D13" s="48" t="str">
        <x:v>Productivity adjustment</x:v>
      </x:c>
    </x:row>
    <x:row r="14">
      <x:c r="A14" t="str">
        <x:v>S07 Priya Shah opening annual factor</x:v>
      </x:c>
      <x:c r="B14" s="68" t="n">
        <x:v>1</x:v>
      </x:c>
    </x:row>
    <x:row r="15">
      <x:c r="A15" t="str">
        <x:v>S08 Avery Morgan opening annual factor</x:v>
      </x:c>
      <x:c r="B15" s="68" t="n">
        <x:v>1</x:v>
      </x:c>
    </x:row>
    <x:row r="16">
      <x:c r="A16" t="str">
        <x:v>S09 Theo Brooks opening annual factor</x:v>
      </x:c>
      <x:c r="B16" s="68" t="n">
        <x:v>1</x:v>
      </x:c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.440000534057617" hidden="0" customWidth="1"/>
    <x:col min="2" max="2" width="14.4399995803833" hidden="0" customWidth="1"/>
    <x:col min="3" max="3" width="14.4399995803833" hidden="0" customWidth="1"/>
    <x:col min="4" max="4" width="14.4399995803833" hidden="0" customWidth="1"/>
    <x:col min="5" max="5" width="18.889999389648438" hidden="0" customWidth="1"/>
    <x:col min="6" max="6" width="33.33000183105469" hidden="0" customWidth="1"/>
    <x:col min="7" max="7" width="12" hidden="0" customWidth="1"/>
  </x:cols>
  <x:sheetData>
    <x:row r="1" ht="15" hidden="0" customHeight="1">
      <x:c r="A1" s="65" t="str">
        <x:v>Quota Model | Calculation Model</x:v>
      </x:c>
      <x:c r="B1" s="9"/>
      <x:c r="C1" s="9"/>
      <x:c r="D1" s="9"/>
      <x:c r="E1" s="9"/>
      <x:c r="F1" s="9"/>
    </x:row>
    <x:row r="2" ht="15" hidden="0" customHeight="1">
      <x:c r="A2" s="9"/>
      <x:c r="B2" s="9"/>
      <x:c r="C2" s="9"/>
      <x:c r="D2" s="9"/>
      <x:c r="E2" s="9"/>
      <x:c r="F2" s="9"/>
    </x:row>
    <x:row r="3" ht="15" hidden="0" customHeight="1">
      <x:c r="A3" s="66" t="str">
        <x:v>SELLER</x:v>
      </x:c>
      <x:c r="B3" s="66" t="str">
        <x:v>SEGMENT</x:v>
      </x:c>
      <x:c r="C3" s="66" t="str">
        <x:v>ROLE WEIGHT</x:v>
      </x:c>
      <x:c r="D3" s="66" t="str">
        <x:v>RAMP</x:v>
      </x:c>
      <x:c r="E3" s="66" t="str">
        <x:v>PRODUCTIVE WEIGHT</x:v>
      </x:c>
      <x:c r="F3" s="66" t="str">
        <x:v>ANNUAL QUOTA</x:v>
      </x:c>
      <x:c r="G3" s="98" t="str">
        <x:v>SELLER ID</x:v>
      </x:c>
    </x:row>
    <x:row r="4" ht="15" hidden="0" customHeight="1">
      <x:c r="A4" s="44" t="str">
        <x:v>Maya Chen</x:v>
      </x:c>
      <x:c r="B4" s="44" t="str">
        <x:v>Enterprise</x:v>
      </x:c>
      <x:c r="C4" s="56" t="n">
        <x:f>'Inputs'!$B$5</x:f>
        <x:v>1.6</x:v>
      </x:c>
      <x:c r="D4" s="57" t="n">
        <x:f>'Inputs'!$B$8</x:f>
        <x:v>1</x:v>
      </x:c>
      <x:c r="E4" s="56" t="n">
        <x:f>C4*D4</x:f>
        <x:v>1.6</x:v>
      </x:c>
      <x:c r="F4" s="58" t="n">
        <x:f>IF(SUM($E$4:$E$12)=0,NA(),E4/SUM($E$4:$E$12)*'Inputs'!$B$3*(1+'Inputs'!$B$4))</x:f>
        <x:v>2960747.663551402</x:v>
      </x:c>
      <x:c r="G4" t="str">
        <x:v>S01</x:v>
      </x:c>
    </x:row>
    <x:row r="5" ht="15" hidden="0" customHeight="1">
      <x:c r="A5" s="44" t="str">
        <x:v>Sam Rivera</x:v>
      </x:c>
      <x:c r="B5" s="44" t="str">
        <x:v>Enterprise</x:v>
      </x:c>
      <x:c r="C5" s="56" t="n">
        <x:f>'Inputs'!$B$5</x:f>
        <x:v>1.6</x:v>
      </x:c>
      <x:c r="D5" s="57" t="n">
        <x:f>'Inputs'!$B$9</x:f>
        <x:v>1</x:v>
      </x:c>
      <x:c r="E5" s="56" t="n">
        <x:f>C5*D5</x:f>
        <x:v>1.6</x:v>
      </x:c>
      <x:c r="F5" s="58" t="n">
        <x:f>IF(SUM($E$4:$E$12)=0,NA(),E5/SUM($E$4:$E$12)*'Inputs'!$B$3*(1+'Inputs'!$B$4))</x:f>
        <x:v>2960747.663551402</x:v>
      </x:c>
      <x:c r="G5" t="str">
        <x:v>S02</x:v>
      </x:c>
    </x:row>
    <x:row r="6" ht="15" hidden="0" customHeight="1">
      <x:c r="A6" s="44" t="str">
        <x:v>Olivia Brooks</x:v>
      </x:c>
      <x:c r="B6" s="44" t="str">
        <x:v>Enterprise</x:v>
      </x:c>
      <x:c r="C6" s="56" t="n">
        <x:f>'Inputs'!$B$5</x:f>
        <x:v>1.6</x:v>
      </x:c>
      <x:c r="D6" s="57" t="n">
        <x:f>'Inputs'!$B$10</x:f>
        <x:v>1</x:v>
      </x:c>
      <x:c r="E6" s="56" t="n">
        <x:f>C6*D6</x:f>
        <x:v>1.6</x:v>
      </x:c>
      <x:c r="F6" s="58" t="n">
        <x:f>IF(SUM($E$4:$E$12)=0,NA(),E6/SUM($E$4:$E$12)*'Inputs'!$B$3*(1+'Inputs'!$B$4))</x:f>
        <x:v>2960747.663551402</x:v>
      </x:c>
      <x:c r="G6" t="str">
        <x:v>S03</x:v>
      </x:c>
    </x:row>
    <x:row r="7" ht="15" hidden="0" customHeight="1">
      <x:c r="A7" s="44" t="str">
        <x:v>Ethan Park</x:v>
      </x:c>
      <x:c r="B7" s="44" t="str">
        <x:v>Enterprise</x:v>
      </x:c>
      <x:c r="C7" s="56" t="n">
        <x:f>'Inputs'!$B$5</x:f>
        <x:v>1.6</x:v>
      </x:c>
      <x:c r="D7" s="57" t="n">
        <x:f>'Inputs'!$B$11</x:f>
        <x:v>1</x:v>
      </x:c>
      <x:c r="E7" s="56" t="n">
        <x:f>C7*D7</x:f>
        <x:v>1.6</x:v>
      </x:c>
      <x:c r="F7" s="58" t="n">
        <x:f>IF(SUM($E$4:$E$12)=0,NA(),E7/SUM($E$4:$E$12)*'Inputs'!$B$3*(1+'Inputs'!$B$4))</x:f>
        <x:v>2960747.663551402</x:v>
      </x:c>
      <x:c r="G7" t="str">
        <x:v>S04</x:v>
      </x:c>
    </x:row>
    <x:row r="8" ht="15" hidden="0" customHeight="1">
      <x:c r="A8" s="44" t="str">
        <x:v>Jordan Lee</x:v>
      </x:c>
      <x:c r="B8" s="44" t="str">
        <x:v>Mid-Market</x:v>
      </x:c>
      <x:c r="C8" s="56" t="n">
        <x:f>'Inputs'!$B$6</x:f>
        <x:v>1</x:v>
      </x:c>
      <x:c r="D8" s="57" t="n">
        <x:f>'Inputs'!$B$12</x:f>
        <x:v>1</x:v>
      </x:c>
      <x:c r="E8" s="56" t="n">
        <x:f>C8*D8</x:f>
        <x:v>1</x:v>
      </x:c>
      <x:c r="F8" s="58" t="n">
        <x:f>IF(SUM($E$4:$E$12)=0,NA(),E8/SUM($E$4:$E$12)*'Inputs'!$B$3*(1+'Inputs'!$B$4))</x:f>
        <x:v>1850467.289719626</x:v>
      </x:c>
      <x:c r="G8" t="str">
        <x:v>S05</x:v>
      </x:c>
    </x:row>
    <x:row r="9" ht="15" hidden="0" customHeight="1">
      <x:c r="A9" s="44" t="str">
        <x:v>Nia Patel</x:v>
      </x:c>
      <x:c r="B9" s="44" t="str">
        <x:v>Mid-Market</x:v>
      </x:c>
      <x:c r="C9" s="56" t="n">
        <x:f>'Inputs'!$B$6</x:f>
        <x:v>1</x:v>
      </x:c>
      <x:c r="D9" s="57" t="n">
        <x:f>'Inputs'!$B$13</x:f>
        <x:v>1</x:v>
      </x:c>
      <x:c r="E9" s="56" t="n">
        <x:f>C9*D9</x:f>
        <x:v>1</x:v>
      </x:c>
      <x:c r="F9" s="58" t="n">
        <x:f>IF(SUM($E$4:$E$12)=0,NA(),E9/SUM($E$4:$E$12)*'Inputs'!$B$3*(1+'Inputs'!$B$4))</x:f>
        <x:v>1850467.289719626</x:v>
      </x:c>
      <x:c r="G9" t="str">
        <x:v>S06</x:v>
      </x:c>
    </x:row>
    <x:row r="10" ht="15" hidden="0" customHeight="1">
      <x:c r="A10" s="48" t="str">
        <x:v>Priya Shah</x:v>
      </x:c>
      <x:c r="B10" s="48" t="str">
        <x:v>Mid-Market</x:v>
      </x:c>
      <x:c r="C10" s="59" t="n">
        <x:f>'Inputs'!$B$6</x:f>
        <x:v>1</x:v>
      </x:c>
      <x:c r="D10" s="67" t="n">
        <x:f>'Inputs'!$B$14</x:f>
        <x:v>1</x:v>
      </x:c>
      <x:c r="E10" s="80" t="n">
        <x:f>C10*D10</x:f>
        <x:v>1</x:v>
      </x:c>
      <x:c r="F10" s="60" t="n">
        <x:f>IF(SUM($E$4:$E$12)=0,NA(),E10/SUM($E$4:$E$12)*'Inputs'!$B$3*(1+'Inputs'!$B$4))</x:f>
        <x:v>1850467.289719626</x:v>
      </x:c>
      <x:c r="G10" t="str">
        <x:v>S07</x:v>
      </x:c>
    </x:row>
    <x:row r="11">
      <x:c r="A11" t="str">
        <x:v>Avery Morgan</x:v>
      </x:c>
      <x:c r="B11" t="str">
        <x:v>SMB</x:v>
      </x:c>
      <x:c r="C11" t="n">
        <x:f>'Inputs'!$B$7</x:f>
        <x:v>0.65</x:v>
      </x:c>
      <x:c r="D11" s="68" t="n">
        <x:f>'Inputs'!$B$15</x:f>
        <x:v>1</x:v>
      </x:c>
      <x:c r="E11" s="81" t="n">
        <x:f>C11*D11</x:f>
        <x:v>0.65</x:v>
      </x:c>
      <x:c r="F11" s="71" t="n">
        <x:f>IF(SUM($E$4:$E$12)=0,NA(),E11/SUM($E$4:$E$12)*'Inputs'!$B$3*(1+'Inputs'!$B$4))</x:f>
        <x:v>1202803.738317757</x:v>
      </x:c>
      <x:c r="G11" t="str">
        <x:v>S08</x:v>
      </x:c>
    </x:row>
    <x:row r="12">
      <x:c r="A12" t="str">
        <x:v>Theo Brooks</x:v>
      </x:c>
      <x:c r="B12" t="str">
        <x:v>SMB</x:v>
      </x:c>
      <x:c r="C12" t="n">
        <x:f>'Inputs'!$B$7</x:f>
        <x:v>0.65</x:v>
      </x:c>
      <x:c r="D12" s="68" t="n">
        <x:f>'Inputs'!$B$16</x:f>
        <x:v>1</x:v>
      </x:c>
      <x:c r="E12" s="81" t="n">
        <x:f>C12*D12</x:f>
        <x:v>0.65</x:v>
      </x:c>
      <x:c r="F12" s="71" t="n">
        <x:f>IF(SUM($E$4:$E$12)=0,NA(),E12/SUM($E$4:$E$12)*'Inputs'!$B$3*(1+'Inputs'!$B$4))</x:f>
        <x:v>1202803.738317757</x:v>
      </x:c>
      <x:c r="G12" t="str">
        <x:v>S09</x:v>
      </x:c>
    </x:row>
    <x:row r="13">
      <x:c r="A13" s="99" t="str">
        <x:v>TOTAL</x:v>
      </x:c>
      <x:c r="B13" s="99"/>
      <x:c r="C13" s="99"/>
      <x:c r="D13" s="99"/>
      <x:c r="E13" s="100" t="n">
        <x:f>SUM(E4:E12)</x:f>
        <x:v>10.700000000000001</x:v>
      </x:c>
      <x:c r="F13" s="101" t="n">
        <x:f>SUM(F4:F12)</x:f>
        <x:v>19800000</x:v>
      </x:c>
      <x:c r="G13" s="99"/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.780000686645508" hidden="0" customWidth="1"/>
    <x:col min="2" max="2" width="16.670000076293945" hidden="0" customWidth="1"/>
    <x:col min="3" max="3" width="13.329999923706055" hidden="0" customWidth="1"/>
    <x:col min="4" max="4" width="21.110000610351562" hidden="0" customWidth="1"/>
    <x:col min="5" max="5" width="36.66999816894531" hidden="0" customWidth="1"/>
  </x:cols>
  <x:sheetData>
    <x:row r="1" ht="15" hidden="0" customHeight="1">
      <x:c r="A1" s="65" t="str">
        <x:v>Quota Model | Checks &amp; Handoffs</x:v>
      </x:c>
      <x:c r="B1" s="9"/>
      <x:c r="C1" s="9"/>
      <x:c r="D1" s="9"/>
      <x:c r="E1" s="9"/>
    </x:row>
    <x:row r="2" ht="15" hidden="0" customHeight="1">
      <x:c r="A2" s="9" t="str">
        <x:v>CONTROL / OUTPUT</x:v>
      </x:c>
      <x:c r="B2" s="9" t="str">
        <x:v>VALUE</x:v>
      </x:c>
      <x:c r="C2" s="9" t="str">
        <x:v>STATUS</x:v>
      </x:c>
      <x:c r="D2" s="9" t="str">
        <x:v>OWNER / RECEIVER</x:v>
      </x:c>
      <x:c r="E2" s="9" t="str">
        <x:v>WHY IT MATTERS</x:v>
      </x:c>
    </x:row>
    <x:row r="3" ht="15" hidden="0" customHeight="1">
      <x:c r="A3" s="9" t="str">
        <x:v>Quota pool</x:v>
      </x:c>
      <x:c r="B3" s="63" t="n">
        <x:f>Model!F10</x:f>
        <x:v>1850467.289719626</x:v>
      </x:c>
      <x:c r="C3" s="64" t="str">
        <x:f>IF(ABS(B3-Inputs!B3*(1+Inputs!B4))&lt;1,"PASS","FAIL")</x:f>
        <x:v>FAIL</x:v>
      </x:c>
      <x:c r="D3" s="9" t="str">
        <x:v>CRO + Finance</x:v>
      </x:c>
      <x:c r="E3" s="9" t="str">
        <x:v>Pool reconciles to target and policy</x:v>
      </x:c>
    </x:row>
    <x:row r="4" ht="15" hidden="0" customHeight="1">
      <x:c r="A4" s="9" t="str">
        <x:v>Lowest ramp</x:v>
      </x:c>
      <x:c r="B4" s="63" t="n">
        <x:f>MIN(Model!D4:D9)</x:f>
        <x:v>1</x:v>
      </x:c>
      <x:c r="C4" s="64" t="str">
        <x:f>IF(B4&gt;=0.5,"PASS","REVIEW")</x:f>
        <x:v>PASS</x:v>
      </x:c>
      <x:c r="D4" s="9" t="str">
        <x:v>Sales leadership</x:v>
      </x:c>
      <x:c r="E4" s="9" t="str">
        <x:v>Flags aggressive quota on ramping seller</x:v>
      </x:c>
    </x:row>
    <x:row r="5" ht="15" hidden="0" customHeight="1">
      <x:c r="A5" s="9" t="str">
        <x:v>Total productive weight</x:v>
      </x:c>
      <x:c r="B5" s="63" t="n">
        <x:f>Model!E10</x:f>
        <x:v>1</x:v>
      </x:c>
      <x:c r="C5" s="64" t="str">
        <x:v>OUTPUT</x:v>
      </x:c>
      <x:c r="D5" s="9" t="str">
        <x:v>Capacity Model</x:v>
      </x:c>
      <x:c r="E5" s="9" t="str">
        <x:v>Allocation denominator</x:v>
      </x:c>
    </x:row>
    <x:row r="6" ht="15" hidden="0" customHeight="1">
      <x:c r="A6" s="9" t="str">
        <x:v>Nine fully ramped incumbents at 2027-01-01; new-hire ramps are separate sensitivity assumptions.</x:v>
      </x:c>
      <x:c r="B6" s="63" t="n">
        <x:f>SUM(Model!F4:F9)</x:f>
        <x:v>15543925.23364486</x:v>
      </x:c>
      <x:c r="C6" s="64" t="str">
        <x:v>OUTPUT</x:v>
      </x:c>
      <x:c r="D6" s="9" t="str">
        <x:v>Compensation</x:v>
      </x:c>
      <x:c r="E6" s="9" t="str">
        <x:v>Commission basis</x:v>
      </x:c>
    </x:row>
  </x:sheetData>
  <x:mergeCells>
    <x:mergeCell ref="A1:E1"/>
  </x:mergeCells>
  <x:pageMargins left="0.7" right="0.7" top="0.75" bottom="0.75" header="0.3" footer="0.3"/>
</x:worksheet>
</file>