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2d4eb1ca444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d2b1ac176dbf477b"/>
    <x:sheet xmlns:r="http://schemas.openxmlformats.org/officeDocument/2006/relationships" name="Inputs" sheetId="2" r:id="R2678e1a9c0454831"/>
    <x:sheet xmlns:r="http://schemas.openxmlformats.org/officeDocument/2006/relationships" name="Model" sheetId="3" r:id="R446005aa22dd4c6e"/>
    <x:sheet xmlns:r="http://schemas.openxmlformats.org/officeDocument/2006/relationships" name="Checks &amp; Handoffs" sheetId="4" r:id="R84c68b5945af436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0.0"/>
  </x:numFmts>
  <x:fonts count="12">
    <x:font>
      <x:sz val="11"/>
      <x:name val="Carlito"/>
    </x:font>
    <x:font>
      <x:b/>
      <x:sz val="18"/>
      <x:color rgb="FFFFFFFF"/>
      <x:name val="Georgia"/>
    </x:font>
    <x:font>
      <x:sz val="10"/>
      <x:color rgb="FF203238"/>
      <x:name val="Carlito"/>
    </x:font>
    <x:font>
      <x:b/>
      <x:sz val="11"/>
      <x:color rgb="FF142C35"/>
      <x:name val="Carlito"/>
    </x:font>
    <x:font>
      <x:sz val="9"/>
      <x:color rgb="FF203238"/>
      <x:name val="Aptos"/>
    </x:font>
    <x:font>
      <x:b/>
      <x:sz val="9"/>
      <x:color rgb="FF203238"/>
      <x:name val="Aptos"/>
    </x:font>
    <x:font>
      <x:b/>
      <x:sz val="11"/>
      <x:color rgb="FF1E4C86"/>
      <x:name val="Carlito"/>
    </x:font>
    <x:font>
      <x:b/>
      <x:sz val="11"/>
      <x:color rgb="FFFFFFFF"/>
      <x:name val="Carlito"/>
    </x:font>
    <x:font>
      <x:sz val="11"/>
      <x:color rgb="FF203238"/>
      <x:name val="Carlito"/>
    </x:font>
    <x:font>
      <x:b/>
      <x:sz val="11"/>
      <x:name val="Carlito"/>
    </x:font>
    <x:font>
      <x:b/>
      <x:sz val="9"/>
      <x:color rgb="FFFFFFFF"/>
      <x:name val="Aptos"/>
    </x:font>
    <x:font>
      <x:b/>
      <x:sz val="9"/>
      <x:color rgb="FFFFFFFF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142C35"/>
      </x:patternFill>
    </x:fill>
    <x:fill>
      <x:patternFill patternType="solid">
        <x:fgColor rgb="FFDCE9E5"/>
      </x:patternFill>
    </x:fill>
    <x:fill>
      <x:patternFill patternType="solid">
        <x:fgColor rgb="FF79AFA6"/>
      </x:patternFill>
    </x:fill>
    <x:fill>
      <x:patternFill patternType="solid">
        <x:fgColor rgb="FFEAF2FF"/>
      </x:patternFill>
    </x:fill>
    <x:fill>
      <x:patternFill patternType="solid">
        <x:fgColor rgb="FFEDF6F2"/>
      </x:patternFill>
    </x:fill>
    <x:fill>
      <x:patternFill patternType="solid">
        <x:fgColor rgb="FFFFF1DD"/>
      </x:patternFill>
    </x:fill>
  </x:fills>
  <x:borders count="4">
    <x:border/>
    <x:border>
      <x:bottom style="thin">
        <x:color rgb="FFDCE4E0"/>
      </x:bottom>
    </x:border>
    <x:border>
      <x:top style="thin">
        <x:color rgb="FFDCE4E0"/>
      </x:top>
      <x:bottom style="thin">
        <x:color rgb="FFDCE4E0"/>
      </x:bottom>
    </x:border>
    <x:border>
      <x:top style="thin">
        <x:color rgb="FFDCE4E0"/>
      </x:top>
    </x:border>
  </x:borders>
  <x:cellStyleXfs count="1">
    <x:xf numFmtId="0" fontId="0" fillId="0" borderId="0"/>
  </x:cellStyleXfs>
  <x:cellXfs count="6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4" fillId="0" borderId="0" xfId="0" applyNumberFormat="1" applyFont="1" applyFill="1" applyBorder="1"/>
    <x:xf numFmtId="0" fontId="5" fillId="4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0" fillId="0" borderId="1" xfId="0" applyNumberFormat="1" applyFont="1" applyFill="1" applyBorder="1"/>
    <x:xf numFmtId="0" fontId="0" fillId="0" borderId="2" xfId="0" applyNumberFormat="1" applyFont="1" applyFill="1" applyBorder="1"/>
    <x:xf numFmtId="0" fontId="6" fillId="5" borderId="2" xfId="0" applyNumberFormat="1" applyFont="1" applyFill="1" applyBorder="1"/>
    <x:xf numFmtId="0" fontId="0" fillId="0" borderId="3" xfId="0" applyNumberFormat="1" applyFont="1" applyFill="1" applyBorder="1"/>
    <x:xf numFmtId="0" fontId="6" fillId="5" borderId="3" xfId="0" applyNumberFormat="1" applyFont="1" applyFill="1" applyBorder="1"/>
    <x:xf numFmtId="200" fontId="6" fillId="5" borderId="2" xfId="0" applyNumberFormat="1" applyFont="1" applyFill="1" applyBorder="1"/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7" fillId="2" borderId="1" xfId="0" applyNumberFormat="1" applyFont="1" applyFill="1" applyBorder="1" applyAlignment="1">
      <x:alignment wrapText="1"/>
    </x:xf>
    <x:xf numFmtId="0" fontId="8" fillId="6" borderId="2" xfId="0" applyNumberFormat="1" applyFont="1" applyFill="1" applyBorder="1"/>
    <x:xf numFmtId="0" fontId="8" fillId="6" borderId="3" xfId="0" applyNumberFormat="1" applyFont="1" applyFill="1" applyBorder="1"/>
    <x:xf numFmtId="201" fontId="8" fillId="6" borderId="2" xfId="0" applyNumberFormat="1" applyFont="1" applyFill="1" applyBorder="1"/>
    <x:xf numFmtId="201" fontId="8" fillId="6" borderId="3" xfId="0" applyNumberFormat="1" applyFont="1" applyFill="1" applyBorder="1"/>
    <x:xf numFmtId="0" fontId="9" fillId="6" borderId="0" xfId="0" applyNumberFormat="1" applyFont="1" applyFill="1" applyBorder="1"/>
    <x:xf numFmtId="0" fontId="0" fillId="7" borderId="0" xfId="0" applyNumberFormat="1" applyFont="1" applyFill="1" applyBorder="1"/>
    <x:xf numFmtId="0" fontId="9" fillId="7" borderId="0" xfId="0" applyNumberFormat="1" applyFont="1" applyFill="1" applyBorder="1"/>
    <x:xf numFmtId="0" fontId="5" fillId="2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2" xfId="0" applyNumberFormat="1" applyFont="1" applyFill="1" applyBorder="1"/>
    <x:xf numFmtId="200" fontId="5" fillId="5" borderId="2" xfId="0" applyNumberFormat="1" applyFont="1" applyFill="1" applyBorder="1"/>
    <x:xf numFmtId="0" fontId="5" fillId="5" borderId="2" xfId="0" applyNumberFormat="1" applyFont="1" applyFill="1" applyBorder="1"/>
    <x:xf numFmtId="0" fontId="4" fillId="0" borderId="3" xfId="0" applyNumberFormat="1" applyFont="1" applyFill="1" applyBorder="1"/>
    <x:xf numFmtId="0" fontId="5" fillId="5" borderId="3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wrapText="1"/>
    </x:xf>
    <x:xf numFmtId="200" fontId="5" fillId="5" borderId="2" xfId="0" applyNumberFormat="1" applyFont="1" applyFill="1" applyBorder="1" applyAlignment="1">
      <x:alignment wrapText="1"/>
    </x:xf>
    <x:xf numFmtId="0" fontId="5" fillId="5" borderId="2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0" fontId="5" fillId="5" borderId="3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wrapText="1"/>
    </x:xf>
    <x:xf numFmtId="201" fontId="4" fillId="6" borderId="2" xfId="0" applyNumberFormat="1" applyFont="1" applyFill="1" applyBorder="1"/>
    <x:xf numFmtId="201" fontId="4" fillId="6" borderId="3" xfId="0" applyNumberFormat="1" applyFont="1" applyFill="1" applyBorder="1"/>
    <x:xf numFmtId="0" fontId="4" fillId="6" borderId="2" xfId="0" applyNumberFormat="1" applyFont="1" applyFill="1" applyBorder="1"/>
    <x:xf numFmtId="0" fontId="4" fillId="6" borderId="3" xfId="0" applyNumberFormat="1" applyFont="1" applyFill="1" applyBorder="1"/>
    <x:xf numFmtId="201" fontId="4" fillId="6" borderId="2" xfId="0" applyNumberFormat="1" applyFont="1" applyFill="1" applyBorder="1" applyAlignment="1">
      <x:alignment wrapText="1"/>
    </x:xf>
    <x:xf numFmtId="201" fontId="4" fillId="6" borderId="3" xfId="0" applyNumberFormat="1" applyFont="1" applyFill="1" applyBorder="1" applyAlignment="1">
      <x:alignment wrapText="1"/>
    </x:xf>
    <x:xf numFmtId="0" fontId="4" fillId="6" borderId="2" xfId="0" applyNumberFormat="1" applyFont="1" applyFill="1" applyBorder="1" applyAlignment="1">
      <x:alignment wrapText="1"/>
    </x:xf>
    <x:xf numFmtId="0" fontId="4" fillId="6" borderId="3" xfId="0" applyNumberFormat="1" applyFont="1" applyFill="1" applyBorder="1" applyAlignment="1">
      <x:alignment wrapText="1"/>
    </x:xf>
    <x:xf numFmtId="0" fontId="5" fillId="6" borderId="0" xfId="0" applyNumberFormat="1" applyFont="1" applyFill="1" applyBorder="1"/>
    <x:xf numFmtId="0" fontId="5" fillId="7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7" borderId="0" xfId="0" applyNumberFormat="1" applyFont="1" applyFill="1" applyBorder="1" applyAlignment="1">
      <x:alignment wrapText="1"/>
    </x:xf>
    <x:xf numFmtId="0" fontId="10" fillId="2" borderId="0" xfId="0" applyNumberFormat="1" applyFont="1" applyFill="1" applyBorder="1" applyAlignment="1">
      <x:alignment wrapText="1"/>
    </x:xf>
    <x:xf numFmtId="0" fontId="11" fillId="2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4e90831b1941ec" /><Relationship Type="http://schemas.openxmlformats.org/officeDocument/2006/relationships/theme" Target="/xl/theme/theme1.xml" Id="R1280b1e364514a41" /><Relationship Type="http://schemas.openxmlformats.org/officeDocument/2006/relationships/sharedStrings" Target="/xl/sharedStrings.xml" Id="Rf379fdbf03574d4c" /><Relationship Type="http://schemas.openxmlformats.org/officeDocument/2006/relationships/worksheet" Target="/xl/worksheets/sheet1.xml" Id="Rd2b1ac176dbf477b" /><Relationship Type="http://schemas.openxmlformats.org/officeDocument/2006/relationships/worksheet" Target="/xl/worksheets/sheet2.xml" Id="R2678e1a9c0454831" /><Relationship Type="http://schemas.openxmlformats.org/officeDocument/2006/relationships/worksheet" Target="/xl/worksheets/sheet3.xml" Id="R446005aa22dd4c6e" /><Relationship Type="http://schemas.openxmlformats.org/officeDocument/2006/relationships/worksheet" Target="/xl/worksheets/sheet4.xml" Id="R84c68b5945af436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.670000076293945" hidden="0" customWidth="1"/>
    <x:col min="2" max="2" width="25.559999465942383" hidden="0" customWidth="1"/>
    <x:col min="3" max="3" width="2.7799999713897705" hidden="0" customWidth="1"/>
    <x:col min="4" max="4" width="21.110000610351562" hidden="0" customWidth="1"/>
    <x:col min="5" max="5" width="21.110000610351562" hidden="0" customWidth="1"/>
    <x:col min="6" max="6" width="21.110000610351562" hidden="0" customWidth="1"/>
  </x:cols>
  <x:sheetData>
    <x:row r="1" ht="34" customHeight="1">
      <x:c r="A1" s="2" t="str">
        <x:v>Account Scoring</x:v>
      </x:c>
    </x:row>
    <x:row r="2" ht="26" customHeight="1">
      <x:c r="A2" s="4" t="str">
        <x:v>Rank accounts using transparent firmographic, potential, intent, and technology-fit signals.</x:v>
      </x:c>
    </x:row>
    <x:row r="4">
      <x:c r="A4" s="9" t="str">
        <x:v>MODEL OWNER</x:v>
      </x:c>
      <x:c r="B4" s="9" t="str">
        <x:v>Revenue Operations</x:v>
      </x:c>
      <x:c r="C4" s="9"/>
      <x:c r="D4" s="10" t="str">
        <x:v>HOW THIS CONNECTS</x:v>
      </x:c>
      <x:c r="E4" s="10"/>
      <x:c r="F4" s="10"/>
    </x:row>
    <x:row r="5">
      <x:c r="A5" s="9" t="str">
        <x:v>DECISION</x:v>
      </x:c>
      <x:c r="B5" s="9" t="str">
        <x:v>Which accounts deserve scarce seller attention, and why?</x:v>
      </x:c>
      <x:c r="C5" s="9"/>
      <x:c r="D5" s="9" t="str">
        <x:v>1. Consumes Clay / Google Sheets enrichment.</x:v>
      </x:c>
      <x:c r="E5" s="9"/>
      <x:c r="F5" s="9"/>
    </x:row>
    <x:row r="6">
      <x:c r="A6" s="9" t="str">
        <x:v>EDIT</x:v>
      </x:c>
      <x:c r="B6" s="9" t="str">
        <x:v>Blue cells only</x:v>
      </x:c>
      <x:c r="C6" s="9"/>
      <x:c r="D6" s="9" t="str">
        <x:v>2. Feeds priority tiers into Territory Planning.</x:v>
      </x:c>
      <x:c r="E6" s="9"/>
      <x:c r="F6" s="9"/>
    </x:row>
    <x:row r="7">
      <x:c r="A7" s="9" t="str">
        <x:v>FORMULAS</x:v>
      </x:c>
      <x:c r="B7" s="9" t="str">
        <x:v>Green cells</x:v>
      </x:c>
      <x:c r="C7" s="9"/>
      <x:c r="D7" s="9" t="str">
        <x:v>3. Tests whether ICP attributes predict conversion after enough data accumulates.</x:v>
      </x:c>
      <x:c r="E7" s="9"/>
      <x:c r="F7" s="9"/>
    </x:row>
    <x:row r="8">
      <x:c r="A8" s="9" t="str">
        <x:v>STATUS</x:v>
      </x:c>
      <x:c r="B8" s="9" t="str">
        <x:v>Synthetic sample assumptions</x:v>
      </x:c>
      <x:c r="C8" s="9"/>
      <x:c r="D8" s="9"/>
      <x:c r="E8" s="9"/>
      <x:c r="F8" s="9"/>
    </x:row>
    <x:row r="9">
      <x:c r="A9" s="9" t="str">
        <x:v>REFRESH</x:v>
      </x:c>
      <x:c r="B9" s="9" t="str">
        <x:v>Update inputs, review checks, approve handoff</x:v>
      </x:c>
      <x:c r="C9" s="9"/>
      <x:c r="D9" s="9"/>
      <x:c r="E9" s="9"/>
      <x:c r="F9" s="9"/>
    </x:row>
    <x:row r="10">
      <x:c r="A10" s="9" t="str">
        <x:v>WEB PAIRING</x:v>
      </x:c>
      <x:c r="B10" s="9" t="str">
        <x:v>Coherence interactive model</x:v>
      </x:c>
      <x:c r="C10" s="9"/>
      <x:c r="D10" s="9"/>
      <x:c r="E10" s="9"/>
      <x:c r="F10" s="9"/>
    </x:row>
    <x:row r="11">
      <x:c r="A11" s="9"/>
      <x:c r="B11" s="9"/>
      <x:c r="C11" s="9"/>
      <x:c r="D11" s="9"/>
      <x:c r="E11" s="9"/>
      <x:c r="F11" s="9"/>
    </x:row>
    <x:row r="12">
      <x:c r="A12" s="9"/>
      <x:c r="B12" s="9"/>
      <x:c r="C12" s="9"/>
      <x:c r="D12" s="9"/>
      <x:c r="E12" s="9"/>
      <x:c r="F12" s="9"/>
    </x:row>
    <x:row r="13">
      <x:c r="A13" s="10" t="str">
        <x:v>LEARNING GUIDE</x:v>
      </x:c>
      <x:c r="B13" s="10"/>
      <x:c r="C13" s="10"/>
      <x:c r="D13" s="10"/>
      <x:c r="E13" s="10"/>
      <x:c r="F13" s="10"/>
    </x:row>
    <x:row r="14">
      <x:c r="A14" s="9" t="str">
        <x:v>1</x:v>
      </x:c>
      <x:c r="B14" s="9" t="str">
        <x:v>Read the decision and handoffs before changing numbers</x:v>
      </x:c>
      <x:c r="C14" s="9" t="str"/>
      <x:c r="D14" s="9" t="str"/>
      <x:c r="E14" s="9" t="str"/>
      <x:c r="F14" s="9" t="str"/>
    </x:row>
    <x:row r="15">
      <x:c r="A15" s="9" t="str">
        <x:v>2</x:v>
      </x:c>
      <x:c r="B15" s="9" t="str">
        <x:v>Change one blue assumption at a time and observe formulas</x:v>
      </x:c>
      <x:c r="C15" s="9" t="str"/>
      <x:c r="D15" s="9" t="str"/>
      <x:c r="E15" s="9" t="str"/>
      <x:c r="F15" s="9" t="str"/>
    </x:row>
    <x:row r="16">
      <x:c r="A16" s="9" t="str">
        <x:v>3</x:v>
      </x:c>
      <x:c r="B16" s="9" t="str">
        <x:v>Trace every headline metric back to a visible formula</x:v>
      </x:c>
      <x:c r="C16" s="9" t="str"/>
      <x:c r="D16" s="9" t="str"/>
      <x:c r="E16" s="9" t="str"/>
      <x:c r="F16" s="9" t="str"/>
    </x:row>
    <x:row r="17">
      <x:c r="A17" s="9" t="str">
        <x:v>4</x:v>
      </x:c>
      <x:c r="B17" s="9" t="str">
        <x:v>Resolve failed checks before approving the model</x:v>
      </x:c>
      <x:c r="C17" s="9" t="str"/>
      <x:c r="D17" s="9" t="str"/>
      <x:c r="E17" s="9" t="str"/>
      <x:c r="F17" s="9" t="str"/>
    </x:row>
    <x:row r="18">
      <x:c r="A18" s="9" t="str">
        <x:v>5</x:v>
      </x:c>
      <x:c r="B18" s="9" t="str">
        <x:v>Document company-specific policy instead of hiding it in formulas</x:v>
      </x:c>
      <x:c r="C18" s="9" t="str"/>
      <x:c r="D18" s="9" t="str"/>
      <x:c r="E18" s="9" t="str"/>
      <x:c r="F18" s="9" t="str"/>
    </x:row>
  </x:sheetData>
  <x:mergeCells>
    <x:mergeCell ref="A1:F1"/>
    <x:mergeCell ref="A2:F2"/>
    <x:mergeCell ref="D4:F4"/>
    <x:mergeCell ref="D5:F5"/>
    <x:mergeCell ref="D6:F6"/>
    <x:mergeCell ref="D7:F7"/>
    <x:mergeCell ref="A13:F1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.440000534057617" hidden="0" customWidth="1"/>
    <x:col min="2" max="2" width="14.4399995803833" hidden="0" customWidth="1"/>
    <x:col min="3" max="3" width="12.779999732971191" hidden="0" customWidth="1"/>
    <x:col min="4" max="4" width="36.66999816894531" hidden="0" customWidth="1"/>
  </x:cols>
  <x:sheetData>
    <x:row r="1" ht="15" hidden="0" customHeight="1">
      <x:c r="A1" s="58" t="str">
        <x:v>Account Scoring | Inputs</x:v>
      </x:c>
      <x:c r="B1" s="9"/>
      <x:c r="C1" s="9"/>
      <x:c r="D1" s="9"/>
    </x:row>
    <x:row r="2" ht="15" hidden="0" customHeight="1">
      <x:c r="A2" s="39" t="str">
        <x:v>ASSUMPTION</x:v>
      </x:c>
      <x:c r="B2" s="39" t="str">
        <x:v>VALUE</x:v>
      </x:c>
      <x:c r="C2" s="39" t="str">
        <x:v>UNIT / TYPE</x:v>
      </x:c>
      <x:c r="D2" s="39" t="str">
        <x:v>WHY IT MATTERS</x:v>
      </x:c>
    </x:row>
    <x:row r="3" ht="15" hidden="0" customHeight="1">
      <x:c r="A3" s="40" t="str">
        <x:v>Firmographic weight</x:v>
      </x:c>
      <x:c r="B3" s="41" t="n">
        <x:v>0.35</x:v>
      </x:c>
      <x:c r="C3" s="40" t="str">
        <x:v>Percent</x:v>
      </x:c>
      <x:c r="D3" s="40" t="str">
        <x:v>Company fit</x:v>
      </x:c>
    </x:row>
    <x:row r="4" ht="15" hidden="0" customHeight="1">
      <x:c r="A4" s="40" t="str">
        <x:v>Revenue potential weight</x:v>
      </x:c>
      <x:c r="B4" s="41" t="n">
        <x:v>0.3</x:v>
      </x:c>
      <x:c r="C4" s="40" t="str">
        <x:v>Percent</x:v>
      </x:c>
      <x:c r="D4" s="40" t="str">
        <x:v>Economic opportunity</x:v>
      </x:c>
    </x:row>
    <x:row r="5" ht="15" hidden="0" customHeight="1">
      <x:c r="A5" s="40" t="str">
        <x:v>Intent weight</x:v>
      </x:c>
      <x:c r="B5" s="41" t="n">
        <x:v>0.2</x:v>
      </x:c>
      <x:c r="C5" s="40" t="str">
        <x:v>Percent</x:v>
      </x:c>
      <x:c r="D5" s="40" t="str">
        <x:v>Timing signal</x:v>
      </x:c>
    </x:row>
    <x:row r="6" ht="15" hidden="0" customHeight="1">
      <x:c r="A6" s="40" t="str">
        <x:v>Technology fit weight</x:v>
      </x:c>
      <x:c r="B6" s="41" t="n">
        <x:v>0.15</x:v>
      </x:c>
      <x:c r="C6" s="40" t="str">
        <x:v>Percent</x:v>
      </x:c>
      <x:c r="D6" s="40" t="str">
        <x:v>Integration and maturity fit</x:v>
      </x:c>
    </x:row>
    <x:row r="7" ht="15" hidden="0" customHeight="1">
      <x:c r="A7" s="40" t="str">
        <x:v>Tier 1 threshold</x:v>
      </x:c>
      <x:c r="B7" s="42" t="n">
        <x:v>80</x:v>
      </x:c>
      <x:c r="C7" s="40" t="str">
        <x:v>Score</x:v>
      </x:c>
      <x:c r="D7" s="40" t="str">
        <x:v>Highest priority</x:v>
      </x:c>
    </x:row>
    <x:row r="8" ht="15" hidden="0" customHeight="1">
      <x:c r="A8" s="40" t="str">
        <x:v>Tier 2 threshold</x:v>
      </x:c>
      <x:c r="B8" s="42" t="n">
        <x:v>65</x:v>
      </x:c>
      <x:c r="C8" s="40" t="str">
        <x:v>Score</x:v>
      </x:c>
      <x:c r="D8" s="40" t="str">
        <x:v>Second priority</x:v>
      </x:c>
    </x:row>
    <x:row r="9" ht="15" hidden="0" customHeight="1">
      <x:c r="A9" s="43" t="str">
        <x:v>Tier 3 threshold</x:v>
      </x:c>
      <x:c r="B9" s="44" t="n">
        <x:v>50</x:v>
      </x:c>
      <x:c r="C9" s="43" t="str">
        <x:v>Score</x:v>
      </x:c>
      <x:c r="D9" s="43" t="str">
        <x:v>Nurture / selective coverage</x:v>
      </x:c>
    </x:row>
  </x:sheetData>
  <x:mergeCells>
    <x:mergeCell ref="A1:D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.440000534057617" hidden="0" customWidth="1"/>
    <x:col min="2" max="2" width="14.4399995803833" hidden="0" customWidth="1"/>
    <x:col min="3" max="3" width="14.4399995803833" hidden="0" customWidth="1"/>
    <x:col min="4" max="4" width="14.4399995803833" hidden="0" customWidth="1"/>
    <x:col min="5" max="5" width="18.889999389648438" hidden="0" customWidth="1"/>
    <x:col min="6" max="6" width="33.33000183105469" hidden="0" customWidth="1"/>
  </x:cols>
  <x:sheetData>
    <x:row r="1" ht="15" hidden="0" customHeight="1">
      <x:c r="A1" s="58" t="str">
        <x:v>Account Scoring | Calculation Model</x:v>
      </x:c>
      <x:c r="B1" s="9"/>
      <x:c r="C1" s="9"/>
      <x:c r="D1" s="9"/>
      <x:c r="E1" s="9"/>
      <x:c r="F1" s="9"/>
    </x:row>
    <x:row r="2" ht="15" hidden="0" customHeight="1">
      <x:c r="A2" s="9"/>
      <x:c r="B2" s="9"/>
      <x:c r="C2" s="9"/>
      <x:c r="D2" s="9"/>
      <x:c r="E2" s="9"/>
      <x:c r="F2" s="9"/>
    </x:row>
    <x:row r="3" ht="15" hidden="0" customHeight="1">
      <x:c r="A3" s="59" t="str">
        <x:v>ACCOUNT</x:v>
      </x:c>
      <x:c r="B3" s="59" t="str">
        <x:v>FIRMOGRAPHIC</x:v>
      </x:c>
      <x:c r="C3" s="59" t="str">
        <x:v>POTENTIAL</x:v>
      </x:c>
      <x:c r="D3" s="59" t="str">
        <x:v>INTENT</x:v>
      </x:c>
      <x:c r="E3" s="59" t="str">
        <x:v>TECH FIT</x:v>
      </x:c>
      <x:c r="F3" s="59" t="str">
        <x:v>WEIGHTED SCORE</x:v>
      </x:c>
    </x:row>
    <x:row r="4" ht="15" hidden="0" customHeight="1">
      <x:c r="A4" s="40" t="str">
        <x:v>Aperture Systems</x:v>
      </x:c>
      <x:c r="B4" s="40" t="n">
        <x:v>92</x:v>
      </x:c>
      <x:c r="C4" s="40" t="n">
        <x:v>88</x:v>
      </x:c>
      <x:c r="D4" s="40" t="n">
        <x:v>84</x:v>
      </x:c>
      <x:c r="E4" s="40" t="n">
        <x:v>90</x:v>
      </x:c>
      <x:c r="F4" s="50" t="n">
        <x:f>B4*'Inputs'!$B$3+C4*'Inputs'!$B$4+D4*'Inputs'!$B$5+E4*'Inputs'!$B$6</x:f>
        <x:v>88.89999999999999</x:v>
      </x:c>
    </x:row>
    <x:row r="5" ht="15" hidden="0" customHeight="1">
      <x:c r="A5" s="40" t="str">
        <x:v>Northstar Health</x:v>
      </x:c>
      <x:c r="B5" s="40" t="n">
        <x:v>89</x:v>
      </x:c>
      <x:c r="C5" s="40" t="n">
        <x:v>91</x:v>
      </x:c>
      <x:c r="D5" s="40" t="n">
        <x:v>70</x:v>
      </x:c>
      <x:c r="E5" s="40" t="n">
        <x:v>86</x:v>
      </x:c>
      <x:c r="F5" s="50" t="n">
        <x:f>B5*'Inputs'!$B$3+C5*'Inputs'!$B$4+D5*'Inputs'!$B$5+E5*'Inputs'!$B$6</x:f>
        <x:v>85.35000000000001</x:v>
      </x:c>
    </x:row>
    <x:row r="6" ht="15" hidden="0" customHeight="1">
      <x:c r="A6" s="40" t="str">
        <x:v>Forma Labs</x:v>
      </x:c>
      <x:c r="B6" s="40" t="n">
        <x:v>76</x:v>
      </x:c>
      <x:c r="C6" s="40" t="n">
        <x:v>74</x:v>
      </x:c>
      <x:c r="D6" s="40" t="n">
        <x:v>91</x:v>
      </x:c>
      <x:c r="E6" s="40" t="n">
        <x:v>82</x:v>
      </x:c>
      <x:c r="F6" s="50" t="n">
        <x:f>B6*'Inputs'!$B$3+C6*'Inputs'!$B$4+D6*'Inputs'!$B$5+E6*'Inputs'!$B$6</x:f>
        <x:v>79.3</x:v>
      </x:c>
    </x:row>
    <x:row r="7" ht="15" hidden="0" customHeight="1">
      <x:c r="A7" s="40" t="str">
        <x:v>Atlas Works</x:v>
      </x:c>
      <x:c r="B7" s="40" t="n">
        <x:v>66</x:v>
      </x:c>
      <x:c r="C7" s="40" t="n">
        <x:v>58</x:v>
      </x:c>
      <x:c r="D7" s="40" t="n">
        <x:v>48</x:v>
      </x:c>
      <x:c r="E7" s="40" t="n">
        <x:v>62</x:v>
      </x:c>
      <x:c r="F7" s="50" t="n">
        <x:f>B7*'Inputs'!$B$3+C7*'Inputs'!$B$4+D7*'Inputs'!$B$5+E7*'Inputs'!$B$6</x:f>
        <x:v>59.4</x:v>
      </x:c>
    </x:row>
    <x:row r="8" ht="15" hidden="0" customHeight="1">
      <x:c r="A8" s="40" t="str">
        <x:v>Kestrel Group</x:v>
      </x:c>
      <x:c r="B8" s="40" t="n">
        <x:v>84</x:v>
      </x:c>
      <x:c r="C8" s="40" t="n">
        <x:v>94</x:v>
      </x:c>
      <x:c r="D8" s="40" t="n">
        <x:v>55</x:v>
      </x:c>
      <x:c r="E8" s="40" t="n">
        <x:v>88</x:v>
      </x:c>
      <x:c r="F8" s="50" t="n">
        <x:f>B8*'Inputs'!$B$3+C8*'Inputs'!$B$4+D8*'Inputs'!$B$5+E8*'Inputs'!$B$6</x:f>
        <x:v>81.8</x:v>
      </x:c>
    </x:row>
    <x:row r="9" ht="15" hidden="0" customHeight="1">
      <x:c r="A9" s="43" t="str">
        <x:v>Beacon Logistics</x:v>
      </x:c>
      <x:c r="B9" s="43" t="n">
        <x:v>61</x:v>
      </x:c>
      <x:c r="C9" s="43" t="n">
        <x:v>67</x:v>
      </x:c>
      <x:c r="D9" s="43" t="n">
        <x:v>76</x:v>
      </x:c>
      <x:c r="E9" s="43" t="n">
        <x:v>70</x:v>
      </x:c>
      <x:c r="F9" s="51" t="n">
        <x:f>B9*'Inputs'!$B$3+C9*'Inputs'!$B$4+D9*'Inputs'!$B$5+E9*'Inputs'!$B$6</x:f>
        <x:v>67.15</x:v>
      </x:c>
    </x:row>
    <x:row r="10" ht="15" hidden="0" customHeight="1">
      <x:c r="A10" s="9"/>
      <x:c r="B10" s="9"/>
      <x:c r="C10" s="9"/>
      <x:c r="D10" s="9"/>
      <x:c r="E10" s="9"/>
      <x:c r="F10" s="9"/>
    </x:row>
    <x:row r="11" ht="15" hidden="0" customHeight="1">
      <x:c r="A11" s="9"/>
      <x:c r="B11" s="9"/>
      <x:c r="C11" s="9"/>
      <x:c r="D11" s="9"/>
      <x:c r="E11" s="9"/>
      <x:c r="F11" s="9"/>
    </x:row>
    <x:row r="12" ht="15" hidden="0" customHeight="1">
      <x:c r="A12" s="59" t="str">
        <x:v>ACCOUNT</x:v>
      </x:c>
      <x:c r="B12" s="59" t="str">
        <x:v>SCORE</x:v>
      </x:c>
      <x:c r="C12" s="59" t="str">
        <x:v>PRIORITY TIER</x:v>
      </x:c>
      <x:c r="D12" s="59" t="str">
        <x:v>EXPLANATION</x:v>
      </x:c>
      <x:c r="E12" s="45" t="str"/>
      <x:c r="F12" s="45" t="str"/>
    </x:row>
    <x:row r="13" ht="21.600000381469727" hidden="0" customHeight="1">
      <x:c r="A13" s="52" t="str">
        <x:f>A4</x:f>
        <x:v>Aperture Systems</x:v>
      </x:c>
      <x:c r="B13" s="52" t="n">
        <x:f>F4</x:f>
        <x:v>88.89999999999999</x:v>
      </x:c>
      <x:c r="C13" s="52" t="str">
        <x:f>IF(B13&gt;='Inputs'!$B$7,"Tier 1",IF(B13&gt;='Inputs'!$B$8,"Tier 2",IF(B13&gt;='Inputs'!$B$9,"Tier 3","Tier 4")))</x:f>
        <x:v>Tier 1</x:v>
      </x:c>
      <x:c r="D13" s="40" t="str">
        <x:v>High firmographic and potential fit</x:v>
      </x:c>
      <x:c r="E13" s="40" t="str"/>
      <x:c r="F13" s="40" t="str"/>
    </x:row>
    <x:row r="14" ht="32.400001525878906" hidden="0" customHeight="1">
      <x:c r="A14" s="52" t="str">
        <x:f>A5</x:f>
        <x:v>Northstar Health</x:v>
      </x:c>
      <x:c r="B14" s="52" t="n">
        <x:f>F5</x:f>
        <x:v>85.35000000000001</x:v>
      </x:c>
      <x:c r="C14" s="52" t="str">
        <x:f>IF(B14&gt;='Inputs'!$B$7,"Tier 1",IF(B14&gt;='Inputs'!$B$8,"Tier 2",IF(B14&gt;='Inputs'!$B$9,"Tier 3","Tier 4")))</x:f>
        <x:v>Tier 1</x:v>
      </x:c>
      <x:c r="D14" s="40" t="str">
        <x:v>Large opportunity; intent requires validation</x:v>
      </x:c>
      <x:c r="E14" s="40" t="str"/>
      <x:c r="F14" s="40" t="str"/>
    </x:row>
    <x:row r="15" ht="21.600000381469727" hidden="0" customHeight="1">
      <x:c r="A15" s="52" t="str">
        <x:f>A6</x:f>
        <x:v>Forma Labs</x:v>
      </x:c>
      <x:c r="B15" s="52" t="n">
        <x:f>F6</x:f>
        <x:v>79.3</x:v>
      </x:c>
      <x:c r="C15" s="52" t="str">
        <x:f>IF(B15&gt;='Inputs'!$B$7,"Tier 1",IF(B15&gt;='Inputs'!$B$8,"Tier 2",IF(B15&gt;='Inputs'!$B$9,"Tier 3","Tier 4")))</x:f>
        <x:v>Tier 2</x:v>
      </x:c>
      <x:c r="D15" s="40" t="str">
        <x:v>Strong intent lifts otherwise mid-tier fit</x:v>
      </x:c>
      <x:c r="E15" s="40" t="str"/>
      <x:c r="F15" s="40" t="str"/>
    </x:row>
    <x:row r="16" ht="15" hidden="0" customHeight="1">
      <x:c r="A16" s="52" t="str">
        <x:f>A7</x:f>
        <x:v>Atlas Works</x:v>
      </x:c>
      <x:c r="B16" s="52" t="n">
        <x:f>F7</x:f>
        <x:v>59.4</x:v>
      </x:c>
      <x:c r="C16" s="52" t="str">
        <x:f>IF(B16&gt;='Inputs'!$B$7,"Tier 1",IF(B16&gt;='Inputs'!$B$8,"Tier 2",IF(B16&gt;='Inputs'!$B$9,"Tier 3","Tier 4")))</x:f>
        <x:v>Tier 3</x:v>
      </x:c>
      <x:c r="D16" s="40" t="str">
        <x:v>Below-priority threshold</x:v>
      </x:c>
      <x:c r="E16" s="40" t="str"/>
      <x:c r="F16" s="40" t="str"/>
    </x:row>
    <x:row r="17" ht="21.600000381469727" hidden="0" customHeight="1">
      <x:c r="A17" s="52" t="str">
        <x:f>A8</x:f>
        <x:v>Kestrel Group</x:v>
      </x:c>
      <x:c r="B17" s="52" t="n">
        <x:f>F8</x:f>
        <x:v>81.8</x:v>
      </x:c>
      <x:c r="C17" s="52" t="str">
        <x:f>IF(B17&gt;='Inputs'!$B$7,"Tier 1",IF(B17&gt;='Inputs'!$B$8,"Tier 2",IF(B17&gt;='Inputs'!$B$9,"Tier 3","Tier 4")))</x:f>
        <x:v>Tier 1</x:v>
      </x:c>
      <x:c r="D17" s="40" t="str">
        <x:v>High potential with weaker timing signal</x:v>
      </x:c>
      <x:c r="E17" s="40" t="str"/>
      <x:c r="F17" s="40" t="str"/>
    </x:row>
    <x:row r="18" ht="21.600000381469727" hidden="0" customHeight="1">
      <x:c r="A18" s="53" t="str">
        <x:f>A9</x:f>
        <x:v>Beacon Logistics</x:v>
      </x:c>
      <x:c r="B18" s="53" t="n">
        <x:f>F9</x:f>
        <x:v>67.15</x:v>
      </x:c>
      <x:c r="C18" s="53" t="str">
        <x:f>IF(B18&gt;='Inputs'!$B$7,"Tier 1",IF(B18&gt;='Inputs'!$B$8,"Tier 2",IF(B18&gt;='Inputs'!$B$9,"Tier 3","Tier 4")))</x:f>
        <x:v>Tier 2</x:v>
      </x:c>
      <x:c r="D18" s="43" t="str">
        <x:v>Moderate fit with active intent</x:v>
      </x:c>
      <x:c r="E18" s="43" t="str"/>
      <x:c r="F18" s="43" t="str"/>
    </x:row>
  </x:sheetData>
  <x:mergeCells>
    <x:mergeCell ref="A1:F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.780000686645508" hidden="0" customWidth="1"/>
    <x:col min="2" max="2" width="16.670000076293945" hidden="0" customWidth="1"/>
    <x:col min="3" max="3" width="13.329999923706055" hidden="0" customWidth="1"/>
    <x:col min="4" max="4" width="21.110000610351562" hidden="0" customWidth="1"/>
    <x:col min="5" max="5" width="36.66999816894531" hidden="0" customWidth="1"/>
  </x:cols>
  <x:sheetData>
    <x:row r="1" ht="15" hidden="0" customHeight="1">
      <x:c r="A1" s="58" t="str">
        <x:v>Account Scoring | Checks &amp; Handoffs</x:v>
      </x:c>
      <x:c r="B1" s="9"/>
      <x:c r="C1" s="9"/>
      <x:c r="D1" s="9"/>
      <x:c r="E1" s="9"/>
    </x:row>
    <x:row r="2" ht="15" hidden="0" customHeight="1">
      <x:c r="A2" s="9" t="str">
        <x:v>CONTROL / OUTPUT</x:v>
      </x:c>
      <x:c r="B2" s="9" t="str">
        <x:v>VALUE</x:v>
      </x:c>
      <x:c r="C2" s="9" t="str">
        <x:v>STATUS</x:v>
      </x:c>
      <x:c r="D2" s="9" t="str">
        <x:v>OWNER / RECEIVER</x:v>
      </x:c>
      <x:c r="E2" s="9" t="str">
        <x:v>WHY IT MATTERS</x:v>
      </x:c>
    </x:row>
    <x:row r="3" ht="15" hidden="0" customHeight="1">
      <x:c r="A3" s="9" t="str">
        <x:v>Scoring weights</x:v>
      </x:c>
      <x:c r="B3" s="56" t="n">
        <x:f>SUM(Inputs!B3:B6)</x:f>
        <x:v>0.9999999999999999</x:v>
      </x:c>
      <x:c r="C3" s="57" t="str">
        <x:f>IF(ABS(B3-1)&lt;0.0001,"PASS","FAIL")</x:f>
        <x:v>PASS</x:v>
      </x:c>
      <x:c r="D3" s="9" t="str">
        <x:v>RevOps</x:v>
      </x:c>
      <x:c r="E3" s="9" t="str">
        <x:v>Weights must equal 100%</x:v>
      </x:c>
    </x:row>
    <x:row r="4" ht="15" hidden="0" customHeight="1">
      <x:c r="A4" s="9" t="str">
        <x:v>Tier thresholds ordered</x:v>
      </x:c>
      <x:c r="B4" s="56" t="n">
        <x:f>IF(AND(Inputs!B7&gt;Inputs!B8,Inputs!B8&gt;Inputs!B9),1,0)</x:f>
        <x:v>1</x:v>
      </x:c>
      <x:c r="C4" s="57" t="str">
        <x:f>IF(B4=1,"PASS","FAIL")</x:f>
        <x:v>PASS</x:v>
      </x:c>
      <x:c r="D4" s="9" t="str">
        <x:v>RevOps</x:v>
      </x:c>
      <x:c r="E4" s="9" t="str">
        <x:v>Threshold logic</x:v>
      </x:c>
    </x:row>
    <x:row r="5" ht="15" hidden="0" customHeight="1">
      <x:c r="A5" s="9" t="str">
        <x:v>Tier 1 accounts</x:v>
      </x:c>
      <x:c r="B5" s="56" t="n">
        <x:f>COUNTIF(Model!C13:C18,"Tier 1")</x:f>
        <x:v>3</x:v>
      </x:c>
      <x:c r="C5" s="57" t="str">
        <x:v>OUTPUT</x:v>
      </x:c>
      <x:c r="D5" s="9" t="str">
        <x:v>Territory Planning</x:v>
      </x:c>
      <x:c r="E5" s="9" t="str">
        <x:v>Highest-priority account pool</x:v>
      </x:c>
    </x:row>
    <x:row r="6" ht="21.600000381469727" hidden="0" customHeight="1">
      <x:c r="A6" s="9" t="str">
        <x:v>Illustrative account-scoring sample only. No seller roster or bookings/capacity outputs; outside the FY2027 calculation chain.</x:v>
      </x:c>
      <x:c r="B6" s="56" t="str">
        <x:v>AI may explain, not change weights</x:v>
      </x:c>
      <x:c r="C6" s="57" t="str">
        <x:v>PASS</x:v>
      </x:c>
      <x:c r="D6" s="9" t="str">
        <x:v>RevOps</x:v>
      </x:c>
      <x:c r="E6" s="9" t="str">
        <x:v>Human-owned eligibility and scoring policy</x:v>
      </x:c>
    </x:row>
  </x:sheetData>
  <x:mergeCells>
    <x:mergeCell ref="A1:E1"/>
  </x:mergeCells>
  <x:pageMargins left="0.7" right="0.7" top="0.75" bottom="0.75" header="0.3" footer="0.3"/>
</x:worksheet>
</file>