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3116f68fd49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d392c71a90564b3d"/>
    <x:sheet xmlns:r="http://schemas.openxmlformats.org/officeDocument/2006/relationships" name="Inputs" sheetId="2" r:id="Rf236198f3cbf4b33"/>
    <x:sheet xmlns:r="http://schemas.openxmlformats.org/officeDocument/2006/relationships" name="Model" sheetId="3" r:id="R7290c5376a2b40d6"/>
    <x:sheet xmlns:r="http://schemas.openxmlformats.org/officeDocument/2006/relationships" name="Checks &amp; Handoffs" sheetId="4" r:id="R9f8f29a1947e46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$#,##0"/>
    <x:numFmt numFmtId="202" formatCode="0.0%"/>
  </x:numFmts>
  <x:fonts count="12">
    <x:font>
      <x:sz val="11"/>
      <x:name val="Carlito"/>
    </x:font>
    <x:font>
      <x:b/>
      <x:sz val="18"/>
      <x:color rgb="FFFFFFFF"/>
      <x:name val="Georgia"/>
    </x:font>
    <x:font>
      <x:sz val="10"/>
      <x:color rgb="FF203238"/>
      <x:name val="Carlito"/>
    </x:font>
    <x:font>
      <x:b/>
      <x:sz val="11"/>
      <x:color rgb="FF142C35"/>
      <x:name val="Carlito"/>
    </x:font>
    <x:font>
      <x:sz val="9"/>
      <x:color rgb="FF203238"/>
      <x:name val="Aptos"/>
    </x:font>
    <x:font>
      <x:b/>
      <x:sz val="9"/>
      <x:color rgb="FF203238"/>
      <x:name val="Aptos"/>
    </x:font>
    <x:font>
      <x:b/>
      <x:sz val="11"/>
      <x:color rgb="FF1E4C86"/>
      <x:name val="Carlito"/>
    </x:font>
    <x:font>
      <x:b/>
      <x:sz val="11"/>
      <x:color rgb="FFFFFFFF"/>
      <x:name val="Carlito"/>
    </x:font>
    <x:font>
      <x:sz val="11"/>
      <x:color rgb="FF203238"/>
      <x:name val="Carlito"/>
    </x:font>
    <x:font>
      <x:b/>
      <x:sz val="11"/>
      <x:name val="Carlito"/>
    </x:font>
    <x:font>
      <x:b/>
      <x:sz val="9"/>
      <x:color rgb="FFFFFFFF"/>
      <x:name val="Aptos"/>
    </x:font>
    <x:font>
      <x:b/>
      <x:sz val="9"/>
      <x:color rgb="FFFFFFFF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42C35"/>
      </x:patternFill>
    </x:fill>
    <x:fill>
      <x:patternFill patternType="solid">
        <x:fgColor rgb="FFDCE9E5"/>
      </x:patternFill>
    </x:fill>
    <x:fill>
      <x:patternFill patternType="solid">
        <x:fgColor rgb="FF79AFA6"/>
      </x:patternFill>
    </x:fill>
    <x:fill>
      <x:patternFill patternType="solid">
        <x:fgColor rgb="FFEAF2FF"/>
      </x:patternFill>
    </x:fill>
    <x:fill>
      <x:patternFill patternType="solid">
        <x:fgColor rgb="FFEDF6F2"/>
      </x:patternFill>
    </x:fill>
    <x:fill>
      <x:patternFill patternType="solid">
        <x:fgColor rgb="FFFFF1DD"/>
      </x:patternFill>
    </x:fill>
  </x:fills>
  <x:borders count="4">
    <x:border/>
    <x:border>
      <x:bottom style="thin">
        <x:color rgb="FFDCE4E0"/>
      </x:bottom>
    </x:border>
    <x:border>
      <x:top style="thin">
        <x:color rgb="FFDCE4E0"/>
      </x:top>
      <x:bottom style="thin">
        <x:color rgb="FFDCE4E0"/>
      </x:bottom>
    </x:border>
    <x:border>
      <x:top style="thin">
        <x:color rgb="FFDCE4E0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/>
    <x:xf numFmtId="0" fontId="5" fillId="4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6" fillId="5" borderId="2" xfId="0" applyNumberFormat="1" applyFont="1" applyFill="1" applyBorder="1"/>
    <x:xf numFmtId="0" fontId="0" fillId="0" borderId="3" xfId="0" applyNumberFormat="1" applyFont="1" applyFill="1" applyBorder="1"/>
    <x:xf numFmtId="0" fontId="6" fillId="5" borderId="3" xfId="0" applyNumberFormat="1" applyFont="1" applyFill="1" applyBorder="1"/>
    <x:xf numFmtId="200" fontId="6" fillId="5" borderId="2" xfId="0" applyNumberFormat="1" applyFont="1" applyFill="1" applyBorder="1"/>
    <x:xf numFmtId="200" fontId="6" fillId="5" borderId="3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wrapText="1"/>
    </x:xf>
    <x:xf numFmtId="201" fontId="0" fillId="0" borderId="2" xfId="0" applyNumberFormat="1" applyFont="1" applyFill="1" applyBorder="1"/>
    <x:xf numFmtId="201" fontId="0" fillId="0" borderId="3" xfId="0" applyNumberFormat="1" applyFont="1" applyFill="1" applyBorder="1"/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2" xfId="0" applyNumberFormat="1" applyFont="1" applyFill="1" applyBorder="1"/>
    <x:xf numFmtId="0" fontId="8" fillId="6" borderId="3" xfId="0" applyNumberFormat="1" applyFont="1" applyFill="1" applyBorder="1"/>
    <x:xf numFmtId="202" fontId="8" fillId="6" borderId="2" xfId="0" applyNumberFormat="1" applyFont="1" applyFill="1" applyBorder="1"/>
    <x:xf numFmtId="202" fontId="8" fillId="6" borderId="3" xfId="0" applyNumberFormat="1" applyFont="1" applyFill="1" applyBorder="1"/>
    <x:xf numFmtId="0" fontId="9" fillId="6" borderId="0" xfId="0" applyNumberFormat="1" applyFont="1" applyFill="1" applyBorder="1"/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5" fillId="2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200" fontId="5" fillId="5" borderId="2" xfId="0" applyNumberFormat="1" applyFont="1" applyFill="1" applyBorder="1"/>
    <x:xf numFmtId="0" fontId="4" fillId="0" borderId="3" xfId="0" applyNumberFormat="1" applyFont="1" applyFill="1" applyBorder="1"/>
    <x:xf numFmtId="200" fontId="5" fillId="5" borderId="3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200" fontId="5" fillId="5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200" fontId="5" fillId="5" borderId="3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wrapText="1"/>
    </x:xf>
    <x:xf numFmtId="201" fontId="4" fillId="0" borderId="2" xfId="0" applyNumberFormat="1" applyFont="1" applyFill="1" applyBorder="1"/>
    <x:xf numFmtId="201" fontId="4" fillId="0" borderId="3" xfId="0" applyNumberFormat="1" applyFont="1" applyFill="1" applyBorder="1"/>
    <x:xf numFmtId="202" fontId="4" fillId="6" borderId="2" xfId="0" applyNumberFormat="1" applyFont="1" applyFill="1" applyBorder="1"/>
    <x:xf numFmtId="0" fontId="4" fillId="6" borderId="2" xfId="0" applyNumberFormat="1" applyFont="1" applyFill="1" applyBorder="1"/>
    <x:xf numFmtId="202" fontId="4" fillId="6" borderId="3" xfId="0" applyNumberFormat="1" applyFont="1" applyFill="1" applyBorder="1"/>
    <x:xf numFmtId="0" fontId="4" fillId="6" borderId="3" xfId="0" applyNumberFormat="1" applyFont="1" applyFill="1" applyBorder="1"/>
    <x:xf numFmtId="201" fontId="4" fillId="0" borderId="2" xfId="0" applyNumberFormat="1" applyFont="1" applyFill="1" applyBorder="1" applyAlignment="1">
      <x:alignment wrapText="1"/>
    </x:xf>
    <x:xf numFmtId="201" fontId="4" fillId="0" borderId="3" xfId="0" applyNumberFormat="1" applyFont="1" applyFill="1" applyBorder="1" applyAlignment="1">
      <x:alignment wrapText="1"/>
    </x:xf>
    <x:xf numFmtId="202" fontId="4" fillId="6" borderId="2" xfId="0" applyNumberFormat="1" applyFont="1" applyFill="1" applyBorder="1" applyAlignment="1">
      <x:alignment wrapText="1"/>
    </x:xf>
    <x:xf numFmtId="0" fontId="4" fillId="6" borderId="2" xfId="0" applyNumberFormat="1" applyFont="1" applyFill="1" applyBorder="1" applyAlignment="1">
      <x:alignment wrapText="1"/>
    </x:xf>
    <x:xf numFmtId="202" fontId="4" fillId="6" borderId="3" xfId="0" applyNumberFormat="1" applyFont="1" applyFill="1" applyBorder="1" applyAlignment="1">
      <x:alignment wrapText="1"/>
    </x:xf>
    <x:xf numFmtId="0" fontId="4" fillId="6" borderId="3" xfId="0" applyNumberFormat="1" applyFont="1" applyFill="1" applyBorder="1" applyAlignment="1">
      <x:alignment wrapText="1"/>
    </x:xf>
    <x:xf numFmtId="0" fontId="5" fillId="6" borderId="0" xfId="0" applyNumberFormat="1" applyFont="1" applyFill="1" applyBorder="1"/>
    <x:xf numFmtId="0" fontId="5" fillId="7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wrapText="1"/>
    </x:xf>
    <x:xf numFmtId="0" fontId="11" fillId="2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93005eff646e5" /><Relationship Type="http://schemas.openxmlformats.org/officeDocument/2006/relationships/theme" Target="/xl/theme/theme1.xml" Id="R9ff5278c02564ca1" /><Relationship Type="http://schemas.openxmlformats.org/officeDocument/2006/relationships/sharedStrings" Target="/xl/sharedStrings.xml" Id="R1c5d2886d058484d" /><Relationship Type="http://schemas.openxmlformats.org/officeDocument/2006/relationships/worksheet" Target="/xl/worksheets/sheet1.xml" Id="Rd392c71a90564b3d" /><Relationship Type="http://schemas.openxmlformats.org/officeDocument/2006/relationships/worksheet" Target="/xl/worksheets/sheet2.xml" Id="Rf236198f3cbf4b33" /><Relationship Type="http://schemas.openxmlformats.org/officeDocument/2006/relationships/worksheet" Target="/xl/worksheets/sheet3.xml" Id="R7290c5376a2b40d6" /><Relationship Type="http://schemas.openxmlformats.org/officeDocument/2006/relationships/worksheet" Target="/xl/worksheets/sheet4.xml" Id="R9f8f29a1947e46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670000076293945" hidden="0" customWidth="1"/>
    <x:col min="2" max="2" width="25.559999465942383" hidden="0" customWidth="1"/>
    <x:col min="3" max="3" width="2.7799999713897705" hidden="0" customWidth="1"/>
    <x:col min="4" max="4" width="21.110000610351562" hidden="0" customWidth="1"/>
    <x:col min="5" max="5" width="21.110000610351562" hidden="0" customWidth="1"/>
    <x:col min="6" max="6" width="21.110000610351562" hidden="0" customWidth="1"/>
  </x:cols>
  <x:sheetData>
    <x:row r="1" ht="34" customHeight="1">
      <x:c r="A1" s="2" t="str">
        <x:v>Territory Planning</x:v>
      </x:c>
    </x:row>
    <x:row r="2" ht="26" customHeight="1">
      <x:c r="A2" s="4" t="str">
        <x:v>Balance market potential, account load, seller capacity, and continuity.</x:v>
      </x:c>
    </x:row>
    <x:row r="4">
      <x:c r="A4" s="9" t="str">
        <x:v>MODEL OWNER</x:v>
      </x:c>
      <x:c r="B4" s="9" t="str">
        <x:v>Revenue Operations</x:v>
      </x:c>
      <x:c r="C4" s="9"/>
      <x:c r="D4" s="10" t="str">
        <x:v>HOW THIS CONNECTS</x:v>
      </x:c>
      <x:c r="E4" s="10"/>
      <x:c r="F4" s="10"/>
    </x:row>
    <x:row r="5">
      <x:c r="A5" s="9" t="str">
        <x:v>DECISION</x:v>
      </x:c>
      <x:c r="B5" s="9" t="str">
        <x:v>How should accounts and opportunity potential be distributed fairly?</x:v>
      </x:c>
      <x:c r="C5" s="9"/>
      <x:c r="D5" s="9" t="str">
        <x:v>1. Uses account scoring and segment rules.</x:v>
      </x:c>
      <x:c r="E5" s="9"/>
      <x:c r="F5" s="9"/>
    </x:row>
    <x:row r="6">
      <x:c r="A6" s="9" t="str">
        <x:v>EDIT</x:v>
      </x:c>
      <x:c r="B6" s="9" t="str">
        <x:v>Blue cells only</x:v>
      </x:c>
      <x:c r="C6" s="9"/>
      <x:c r="D6" s="9" t="str">
        <x:v>2. Uses seller capacity and quota.</x:v>
      </x:c>
      <x:c r="E6" s="9"/>
      <x:c r="F6" s="9"/>
    </x:row>
    <x:row r="7">
      <x:c r="A7" s="9" t="str">
        <x:v>FORMULAS</x:v>
      </x:c>
      <x:c r="B7" s="9" t="str">
        <x:v>Green cells</x:v>
      </x:c>
      <x:c r="C7" s="9"/>
      <x:c r="D7" s="9" t="str">
        <x:v>3. Hands assignments to Salesforce and coverage planning.</x:v>
      </x:c>
      <x:c r="E7" s="9"/>
      <x:c r="F7" s="9"/>
    </x:row>
    <x:row r="8">
      <x:c r="A8" s="9" t="str">
        <x:v>STATUS</x:v>
      </x:c>
      <x:c r="B8" s="9" t="str">
        <x:v>Synthetic sample assumptions</x:v>
      </x:c>
      <x:c r="C8" s="9"/>
      <x:c r="D8" s="9"/>
      <x:c r="E8" s="9"/>
      <x:c r="F8" s="9"/>
    </x:row>
    <x:row r="9">
      <x:c r="A9" s="9" t="str">
        <x:v>REFRESH</x:v>
      </x:c>
      <x:c r="B9" s="9" t="str">
        <x:v>Update inputs, review checks, approve handoff</x:v>
      </x:c>
      <x:c r="C9" s="9"/>
      <x:c r="D9" s="9"/>
      <x:c r="E9" s="9"/>
      <x:c r="F9" s="9"/>
    </x:row>
    <x:row r="10">
      <x:c r="A10" s="9" t="str">
        <x:v>WEB PAIRING</x:v>
      </x:c>
      <x:c r="B10" s="9" t="str">
        <x:v>Coherence interactive model</x:v>
      </x:c>
      <x:c r="C10" s="9"/>
      <x:c r="D10" s="9"/>
      <x:c r="E10" s="9"/>
      <x:c r="F10" s="9"/>
    </x:row>
    <x:row r="11">
      <x:c r="A11" s="9"/>
      <x:c r="B11" s="9"/>
      <x:c r="C11" s="9"/>
      <x:c r="D11" s="9"/>
      <x:c r="E11" s="9"/>
      <x:c r="F11" s="9"/>
    </x:row>
    <x:row r="12">
      <x:c r="A12" s="9"/>
      <x:c r="B12" s="9"/>
      <x:c r="C12" s="9"/>
      <x:c r="D12" s="9"/>
      <x:c r="E12" s="9"/>
      <x:c r="F12" s="9"/>
    </x:row>
    <x:row r="13">
      <x:c r="A13" s="10" t="str">
        <x:v>LEARNING GUIDE</x:v>
      </x:c>
      <x:c r="B13" s="10"/>
      <x:c r="C13" s="10"/>
      <x:c r="D13" s="10"/>
      <x:c r="E13" s="10"/>
      <x:c r="F13" s="10"/>
    </x:row>
    <x:row r="14">
      <x:c r="A14" s="9" t="str">
        <x:v>1</x:v>
      </x:c>
      <x:c r="B14" s="9" t="str">
        <x:v>Read the decision and handoffs before changing numbers</x:v>
      </x:c>
      <x:c r="C14" s="9" t="str"/>
      <x:c r="D14" s="9" t="str"/>
      <x:c r="E14" s="9" t="str"/>
      <x:c r="F14" s="9" t="str"/>
    </x:row>
    <x:row r="15">
      <x:c r="A15" s="9" t="str">
        <x:v>2</x:v>
      </x:c>
      <x:c r="B15" s="9" t="str">
        <x:v>Change one blue assumption at a time and observe formulas</x:v>
      </x:c>
      <x:c r="C15" s="9" t="str"/>
      <x:c r="D15" s="9" t="str"/>
      <x:c r="E15" s="9" t="str"/>
      <x:c r="F15" s="9" t="str"/>
    </x:row>
    <x:row r="16">
      <x:c r="A16" s="9" t="str">
        <x:v>3</x:v>
      </x:c>
      <x:c r="B16" s="9" t="str">
        <x:v>Trace every headline metric back to a visible formula</x:v>
      </x:c>
      <x:c r="C16" s="9" t="str"/>
      <x:c r="D16" s="9" t="str"/>
      <x:c r="E16" s="9" t="str"/>
      <x:c r="F16" s="9" t="str"/>
    </x:row>
    <x:row r="17">
      <x:c r="A17" s="9" t="str">
        <x:v>4</x:v>
      </x:c>
      <x:c r="B17" s="9" t="str">
        <x:v>Resolve failed checks before approving the model</x:v>
      </x:c>
      <x:c r="C17" s="9" t="str"/>
      <x:c r="D17" s="9" t="str"/>
      <x:c r="E17" s="9" t="str"/>
      <x:c r="F17" s="9" t="str"/>
    </x:row>
    <x:row r="18">
      <x:c r="A18" s="9" t="str">
        <x:v>5</x:v>
      </x:c>
      <x:c r="B18" s="9" t="str">
        <x:v>Document company-specific policy instead of hiding it in formulas</x:v>
      </x:c>
      <x:c r="C18" s="9" t="str"/>
      <x:c r="D18" s="9" t="str"/>
      <x:c r="E18" s="9" t="str"/>
      <x:c r="F18" s="9" t="str"/>
    </x:row>
  </x:sheetData>
  <x:mergeCells>
    <x:mergeCell ref="A1:F1"/>
    <x:mergeCell ref="A2:F2"/>
    <x:mergeCell ref="D4:F4"/>
    <x:mergeCell ref="D5:F5"/>
    <x:mergeCell ref="D6:F6"/>
    <x:mergeCell ref="D7:F7"/>
    <x:mergeCell ref="A13:F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.440000534057617" hidden="0" customWidth="1"/>
    <x:col min="2" max="2" width="14.4399995803833" hidden="0" customWidth="1"/>
    <x:col min="3" max="3" width="12.779999732971191" hidden="0" customWidth="1"/>
    <x:col min="4" max="4" width="36.66999816894531" hidden="0" customWidth="1"/>
  </x:cols>
  <x:sheetData>
    <x:row r="1" ht="15" hidden="0" customHeight="1">
      <x:c r="A1" s="63" t="str">
        <x:v>Territory Planning | Inputs</x:v>
      </x:c>
      <x:c r="B1" s="9"/>
      <x:c r="C1" s="9"/>
      <x:c r="D1" s="9"/>
    </x:row>
    <x:row r="2" ht="15" hidden="0" customHeight="1">
      <x:c r="A2" s="41" t="str">
        <x:v>ASSUMPTION</x:v>
      </x:c>
      <x:c r="B2" s="41" t="str">
        <x:v>VALUE</x:v>
      </x:c>
      <x:c r="C2" s="41" t="str">
        <x:v>UNIT / TYPE</x:v>
      </x:c>
      <x:c r="D2" s="41" t="str">
        <x:v>WHY IT MATTERS</x:v>
      </x:c>
    </x:row>
    <x:row r="3" ht="15" hidden="0" customHeight="1">
      <x:c r="A3" s="42" t="str">
        <x:v>Potential weight</x:v>
      </x:c>
      <x:c r="B3" s="43" t="n">
        <x:v>0.45</x:v>
      </x:c>
      <x:c r="C3" s="42" t="str">
        <x:v>Percent</x:v>
      </x:c>
      <x:c r="D3" s="42" t="str">
        <x:v>Importance of account potential</x:v>
      </x:c>
    </x:row>
    <x:row r="4" ht="15" hidden="0" customHeight="1">
      <x:c r="A4" s="42" t="str">
        <x:v>Capacity weight</x:v>
      </x:c>
      <x:c r="B4" s="43" t="n">
        <x:v>0.3</x:v>
      </x:c>
      <x:c r="C4" s="42" t="str">
        <x:v>Percent</x:v>
      </x:c>
      <x:c r="D4" s="42" t="str">
        <x:v>Importance of seller capacity</x:v>
      </x:c>
    </x:row>
    <x:row r="5" ht="15" hidden="0" customHeight="1">
      <x:c r="A5" s="42" t="str">
        <x:v>Geography weight</x:v>
      </x:c>
      <x:c r="B5" s="43" t="n">
        <x:v>0.15</x:v>
      </x:c>
      <x:c r="C5" s="42" t="str">
        <x:v>Percent</x:v>
      </x:c>
      <x:c r="D5" s="42" t="str">
        <x:v>Importance of travel / region fit</x:v>
      </x:c>
    </x:row>
    <x:row r="6" ht="15" hidden="0" customHeight="1">
      <x:c r="A6" s="42" t="str">
        <x:v>Continuity weight</x:v>
      </x:c>
      <x:c r="B6" s="43" t="n">
        <x:v>0.1</x:v>
      </x:c>
      <x:c r="C6" s="42" t="str">
        <x:v>Percent</x:v>
      </x:c>
      <x:c r="D6" s="42" t="str">
        <x:v>Importance of relationship preservation</x:v>
      </x:c>
    </x:row>
    <x:row r="7" ht="15" hidden="0" customHeight="1">
      <x:c r="A7" s="44" t="str">
        <x:v>Target load balance</x:v>
      </x:c>
      <x:c r="B7" s="45" t="n">
        <x:v>0.15</x:v>
      </x:c>
      <x:c r="C7" s="44" t="str">
        <x:v>Percent variance</x:v>
      </x:c>
      <x:c r="D7" s="44" t="str">
        <x:v>Maximum acceptable variance</x:v>
      </x:c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.440000534057617" hidden="0" customWidth="1"/>
    <x:col min="2" max="2" width="14.4399995803833" hidden="0" customWidth="1"/>
    <x:col min="3" max="3" width="14.4399995803833" hidden="0" customWidth="1"/>
    <x:col min="4" max="4" width="14.4399995803833" hidden="0" customWidth="1"/>
    <x:col min="5" max="5" width="18.889999389648438" hidden="0" customWidth="1"/>
    <x:col min="6" max="6" width="33.33000183105469" hidden="0" customWidth="1"/>
  </x:cols>
  <x:sheetData>
    <x:row r="1" ht="15" hidden="0" customHeight="1">
      <x:c r="A1" s="63" t="str">
        <x:v>Territory Planning | Six-seller illustrative subset</x:v>
      </x:c>
      <x:c r="B1" s="9"/>
      <x:c r="C1" s="9"/>
      <x:c r="D1" s="9"/>
      <x:c r="E1" s="9"/>
      <x:c r="F1" s="9"/>
    </x:row>
    <x:row r="2" ht="15" hidden="0" customHeight="1">
      <x:c r="A2" s="9"/>
      <x:c r="B2" s="9"/>
      <x:c r="C2" s="9"/>
      <x:c r="D2" s="9"/>
      <x:c r="E2" s="9"/>
      <x:c r="F2" s="9"/>
    </x:row>
    <x:row r="3" ht="15" hidden="0" customHeight="1">
      <x:c r="A3" s="64" t="str">
        <x:v>SELLER</x:v>
      </x:c>
      <x:c r="B3" s="64" t="str">
        <x:v>REGION</x:v>
      </x:c>
      <x:c r="C3" s="64" t="str">
        <x:v>SEGMENT</x:v>
      </x:c>
      <x:c r="D3" s="64" t="str">
        <x:v>ACCOUNT COUNT</x:v>
      </x:c>
      <x:c r="E3" s="64" t="str">
        <x:v>POTENTIAL ARR</x:v>
      </x:c>
      <x:c r="F3" s="64" t="str">
        <x:v>ILLUSTRATIVE CAPACITY</x:v>
      </x:c>
    </x:row>
    <x:row r="4" ht="15" hidden="0" customHeight="1">
      <x:c r="A4" s="42" t="str">
        <x:v>Maya Chen</x:v>
      </x:c>
      <x:c r="B4" s="42" t="str">
        <x:v>West</x:v>
      </x:c>
      <x:c r="C4" s="42" t="str">
        <x:v>Enterprise</x:v>
      </x:c>
      <x:c r="D4" s="42" t="n">
        <x:v>72</x:v>
      </x:c>
      <x:c r="E4" s="53" t="n">
        <x:v>8400000</x:v>
      </x:c>
      <x:c r="F4" s="53" t="n">
        <x:v>5200000</x:v>
      </x:c>
    </x:row>
    <x:row r="5" ht="15" hidden="0" customHeight="1">
      <x:c r="A5" s="42" t="str">
        <x:v>Sam Rivera</x:v>
      </x:c>
      <x:c r="B5" s="42" t="str">
        <x:v>Central</x:v>
      </x:c>
      <x:c r="C5" s="42" t="str">
        <x:v>Enterprise</x:v>
      </x:c>
      <x:c r="D5" s="42" t="n">
        <x:v>61</x:v>
      </x:c>
      <x:c r="E5" s="53" t="n">
        <x:v>6900000</x:v>
      </x:c>
      <x:c r="F5" s="53" t="n">
        <x:v>4800000</x:v>
      </x:c>
    </x:row>
    <x:row r="6" ht="15" hidden="0" customHeight="1">
      <x:c r="A6" s="42" t="str">
        <x:v>Jordan Lee</x:v>
      </x:c>
      <x:c r="B6" s="42" t="str">
        <x:v>West</x:v>
      </x:c>
      <x:c r="C6" s="42" t="str">
        <x:v>Mid-Market</x:v>
      </x:c>
      <x:c r="D6" s="42" t="n">
        <x:v>94</x:v>
      </x:c>
      <x:c r="E6" s="53" t="n">
        <x:v>4100000</x:v>
      </x:c>
      <x:c r="F6" s="53" t="n">
        <x:v>3600000</x:v>
      </x:c>
    </x:row>
    <x:row r="7" ht="15" hidden="0" customHeight="1">
      <x:c r="A7" s="42" t="str">
        <x:v>Nia Patel</x:v>
      </x:c>
      <x:c r="B7" s="42" t="str">
        <x:v>East</x:v>
      </x:c>
      <x:c r="C7" s="42" t="str">
        <x:v>Mid-Market</x:v>
      </x:c>
      <x:c r="D7" s="42" t="n">
        <x:v>88</x:v>
      </x:c>
      <x:c r="E7" s="53" t="n">
        <x:v>3900000</x:v>
      </x:c>
      <x:c r="F7" s="53" t="n">
        <x:v>3500000</x:v>
      </x:c>
    </x:row>
    <x:row r="8" ht="15" hidden="0" customHeight="1">
      <x:c r="A8" s="42" t="str">
        <x:v>Theo Brooks</x:v>
      </x:c>
      <x:c r="B8" s="42" t="str">
        <x:v>East</x:v>
      </x:c>
      <x:c r="C8" s="42" t="str">
        <x:v>Commercial</x:v>
      </x:c>
      <x:c r="D8" s="42" t="n">
        <x:v>136</x:v>
      </x:c>
      <x:c r="E8" s="53" t="n">
        <x:v>2600000</x:v>
      </x:c>
      <x:c r="F8" s="53" t="n">
        <x:v>2100000</x:v>
      </x:c>
    </x:row>
    <x:row r="9" ht="15" hidden="0" customHeight="1">
      <x:c r="A9" s="42" t="str">
        <x:v>Avery Morgan</x:v>
      </x:c>
      <x:c r="B9" s="42" t="str">
        <x:v>Central</x:v>
      </x:c>
      <x:c r="C9" s="42" t="str">
        <x:v>Commercial</x:v>
      </x:c>
      <x:c r="D9" s="42" t="n">
        <x:v>121</x:v>
      </x:c>
      <x:c r="E9" s="53" t="n">
        <x:v>2200000</x:v>
      </x:c>
      <x:c r="F9" s="53" t="n">
        <x:v>1900000</x:v>
      </x:c>
    </x:row>
    <x:row r="10" ht="15" hidden="0" customHeight="1">
      <x:c r="A10" s="44" t="str">
        <x:v>TOTAL</x:v>
      </x:c>
      <x:c r="B10" s="44" t="str"/>
      <x:c r="C10" s="44" t="str"/>
      <x:c r="D10" s="44" t="n">
        <x:f>SUM(D4:D9)</x:f>
        <x:v>572</x:v>
      </x:c>
      <x:c r="E10" s="54" t="n">
        <x:f>SUM(E4:E9)</x:f>
        <x:v>28100000</x:v>
      </x:c>
      <x:c r="F10" s="54" t="n">
        <x:f>SUM(F4:F9)</x:f>
        <x:v>21100000</x:v>
      </x:c>
    </x:row>
    <x:row r="11" ht="15" hidden="0" customHeight="1">
      <x:c r="A11" s="9"/>
      <x:c r="B11" s="9"/>
      <x:c r="C11" s="9"/>
      <x:c r="D11" s="9"/>
      <x:c r="E11" s="9"/>
      <x:c r="F11" s="9"/>
    </x:row>
    <x:row r="12" ht="15" hidden="0" customHeight="1">
      <x:c r="A12" s="9"/>
      <x:c r="B12" s="9"/>
      <x:c r="C12" s="9"/>
      <x:c r="D12" s="9"/>
      <x:c r="E12" s="9"/>
      <x:c r="F12" s="9"/>
    </x:row>
    <x:row r="13" ht="15" hidden="0" customHeight="1">
      <x:c r="A13" s="64" t="str">
        <x:v>SELLER</x:v>
      </x:c>
      <x:c r="B13" s="64" t="str">
        <x:v>POTENTIAL SHARE</x:v>
      </x:c>
      <x:c r="C13" s="64" t="str">
        <x:v>CAPACITY SHARE</x:v>
      </x:c>
      <x:c r="D13" s="64" t="str">
        <x:v>LOAD INDEX</x:v>
      </x:c>
      <x:c r="E13" s="64" t="str">
        <x:v>IMBALANCE</x:v>
      </x:c>
      <x:c r="F13" s="64" t="str">
        <x:v>ACTION</x:v>
      </x:c>
    </x:row>
    <x:row r="14" ht="15" hidden="0" customHeight="1">
      <x:c r="A14" s="42" t="str">
        <x:v>Maya Chen</x:v>
      </x:c>
      <x:c r="B14" s="55" t="n">
        <x:f>E4/$E$10</x:f>
        <x:v>0.298932384341637</x:v>
      </x:c>
      <x:c r="C14" s="55" t="n">
        <x:f>F4/$F$10</x:f>
        <x:v>0.24644549763033174</x:v>
      </x:c>
      <x:c r="D14" s="55" t="n">
        <x:f>B14/C14</x:f>
        <x:v>1.212975636463181</x:v>
      </x:c>
      <x:c r="E14" s="55" t="n">
        <x:f>ABS(D14-1)</x:f>
        <x:v>0.21297563646318096</x:v>
      </x:c>
      <x:c r="F14" s="56" t="str">
        <x:f>IF(E14&gt;'Inputs'!$B$7,"REBALANCE","KEEP")</x:f>
        <x:v>REBALANCE</x:v>
      </x:c>
    </x:row>
    <x:row r="15" ht="15" hidden="0" customHeight="1">
      <x:c r="A15" s="42" t="str">
        <x:v>Sam Rivera</x:v>
      </x:c>
      <x:c r="B15" s="55" t="n">
        <x:f>E5/$E$10</x:f>
        <x:v>0.24555160142348753</x:v>
      </x:c>
      <x:c r="C15" s="55" t="n">
        <x:f>F5/$F$10</x:f>
        <x:v>0.22748815165876776</x:v>
      </x:c>
      <x:c r="D15" s="55" t="n">
        <x:f>B15/C15</x:f>
        <x:v>1.0794039145907472</x:v>
      </x:c>
      <x:c r="E15" s="55" t="n">
        <x:f>ABS(D15-1)</x:f>
        <x:v>0.07940391459074725</x:v>
      </x:c>
      <x:c r="F15" s="56" t="str">
        <x:f>IF(E15&gt;'Inputs'!$B$7,"REBALANCE","KEEP")</x:f>
        <x:v>KEEP</x:v>
      </x:c>
    </x:row>
    <x:row r="16" ht="15" hidden="0" customHeight="1">
      <x:c r="A16" s="42" t="str">
        <x:v>Jordan Lee</x:v>
      </x:c>
      <x:c r="B16" s="55" t="n">
        <x:f>E6/$E$10</x:f>
        <x:v>0.14590747330960854</x:v>
      </x:c>
      <x:c r="C16" s="55" t="n">
        <x:f>F6/$F$10</x:f>
        <x:v>0.17061611374407584</x:v>
      </x:c>
      <x:c r="D16" s="55" t="n">
        <x:f>B16/C16</x:f>
        <x:v>0.8551799130090945</x:v>
      </x:c>
      <x:c r="E16" s="55" t="n">
        <x:f>ABS(D16-1)</x:f>
        <x:v>0.14482008699090554</x:v>
      </x:c>
      <x:c r="F16" s="56" t="str">
        <x:f>IF(E16&gt;'Inputs'!$B$7,"REBALANCE","KEEP")</x:f>
        <x:v>KEEP</x:v>
      </x:c>
    </x:row>
    <x:row r="17" ht="15" hidden="0" customHeight="1">
      <x:c r="A17" s="42" t="str">
        <x:v>Nia Patel</x:v>
      </x:c>
      <x:c r="B17" s="55" t="n">
        <x:f>E7/$E$10</x:f>
        <x:v>0.1387900355871886</x:v>
      </x:c>
      <x:c r="C17" s="55" t="n">
        <x:f>F7/$F$10</x:f>
        <x:v>0.16587677725118483</x:v>
      </x:c>
      <x:c r="D17" s="55" t="n">
        <x:f>B17/C17</x:f>
        <x:v>0.8367056431113371</x:v>
      </x:c>
      <x:c r="E17" s="55" t="n">
        <x:f>ABS(D17-1)</x:f>
        <x:v>0.1632943568886629</x:v>
      </x:c>
      <x:c r="F17" s="56" t="str">
        <x:f>IF(E17&gt;'Inputs'!$B$7,"REBALANCE","KEEP")</x:f>
        <x:v>REBALANCE</x:v>
      </x:c>
    </x:row>
    <x:row r="18" ht="15" hidden="0" customHeight="1">
      <x:c r="A18" s="42" t="str">
        <x:v>Theo Brooks</x:v>
      </x:c>
      <x:c r="B18" s="55" t="n">
        <x:f>E8/$E$10</x:f>
        <x:v>0.09252669039145907</x:v>
      </x:c>
      <x:c r="C18" s="55" t="n">
        <x:f>F8/$F$10</x:f>
        <x:v>0.0995260663507109</x:v>
      </x:c>
      <x:c r="D18" s="55" t="n">
        <x:f>B18/C18</x:f>
        <x:v>0.9296729367903744</x:v>
      </x:c>
      <x:c r="E18" s="55" t="n">
        <x:f>ABS(D18-1)</x:f>
        <x:v>0.07032706320962556</x:v>
      </x:c>
      <x:c r="F18" s="56" t="str">
        <x:f>IF(E18&gt;'Inputs'!$B$7,"REBALANCE","KEEP")</x:f>
        <x:v>KEEP</x:v>
      </x:c>
    </x:row>
    <x:row r="19" ht="15" hidden="0" customHeight="1">
      <x:c r="A19" s="44" t="str">
        <x:v>Avery Morgan</x:v>
      </x:c>
      <x:c r="B19" s="57" t="n">
        <x:f>E9/$E$10</x:f>
        <x:v>0.07829181494661921</x:v>
      </x:c>
      <x:c r="C19" s="57" t="n">
        <x:f>F9/$F$10</x:f>
        <x:v>0.09004739336492891</x:v>
      </x:c>
      <x:c r="D19" s="57" t="n">
        <x:f>B19/C19</x:f>
        <x:v>0.8694512080914029</x:v>
      </x:c>
      <x:c r="E19" s="57" t="n">
        <x:f>ABS(D19-1)</x:f>
        <x:v>0.13054879190859714</x:v>
      </x:c>
      <x:c r="F19" s="58" t="str">
        <x:f>IF(E19&gt;'Inputs'!$B$7,"REBALANCE","KEEP")</x:f>
        <x:v>KEEP</x:v>
      </x:c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.780000686645508" hidden="0" customWidth="1"/>
    <x:col min="2" max="2" width="16.670000076293945" hidden="0" customWidth="1"/>
    <x:col min="3" max="3" width="13.329999923706055" hidden="0" customWidth="1"/>
    <x:col min="4" max="4" width="21.110000610351562" hidden="0" customWidth="1"/>
    <x:col min="5" max="5" width="36.66999816894531" hidden="0" customWidth="1"/>
  </x:cols>
  <x:sheetData>
    <x:row r="1" ht="15" hidden="0" customHeight="1">
      <x:c r="A1" s="63" t="str">
        <x:v>Territory Planning | Checks &amp; Handoffs</x:v>
      </x:c>
      <x:c r="B1" s="9"/>
      <x:c r="C1" s="9"/>
      <x:c r="D1" s="9"/>
      <x:c r="E1" s="9"/>
    </x:row>
    <x:row r="2" ht="15" hidden="0" customHeight="1">
      <x:c r="A2" s="9" t="str">
        <x:v>CONTROL / OUTPUT</x:v>
      </x:c>
      <x:c r="B2" s="9" t="str">
        <x:v>VALUE</x:v>
      </x:c>
      <x:c r="C2" s="9" t="str">
        <x:v>STATUS</x:v>
      </x:c>
      <x:c r="D2" s="9" t="str">
        <x:v>OWNER / RECEIVER</x:v>
      </x:c>
      <x:c r="E2" s="9" t="str">
        <x:v>WHY IT MATTERS</x:v>
      </x:c>
    </x:row>
    <x:row r="3" ht="15" hidden="0" customHeight="1">
      <x:c r="A3" s="9" t="str">
        <x:v>Optimization weights</x:v>
      </x:c>
      <x:c r="B3" s="61" t="n">
        <x:f>SUM(Inputs!B3:B6)</x:f>
        <x:v>1</x:v>
      </x:c>
      <x:c r="C3" s="62" t="str">
        <x:f>IF(ABS(B3-1)&lt;0.0001,"PASS","FAIL")</x:f>
        <x:v>PASS</x:v>
      </x:c>
      <x:c r="D3" s="9" t="str">
        <x:v>RevOps</x:v>
      </x:c>
      <x:c r="E3" s="9" t="str">
        <x:v>Weights must equal 100%</x:v>
      </x:c>
    </x:row>
    <x:row r="4" ht="15" hidden="0" customHeight="1">
      <x:c r="A4" s="9" t="str">
        <x:v>Territories outside threshold</x:v>
      </x:c>
      <x:c r="B4" s="61" t="n">
        <x:f>COUNTIF(Model!F14:F19,"REBALANCE")</x:f>
        <x:v>2</x:v>
      </x:c>
      <x:c r="C4" s="62" t="str">
        <x:f>IF(B4=0,"PASS","REBALANCE")</x:f>
        <x:v>REBALANCE</x:v>
      </x:c>
      <x:c r="D4" s="9" t="str">
        <x:v>Sales leadership</x:v>
      </x:c>
      <x:c r="E4" s="9" t="str">
        <x:v>Load imbalance exceptions</x:v>
      </x:c>
    </x:row>
    <x:row r="5" ht="15" hidden="0" customHeight="1">
      <x:c r="A5" s="9" t="str">
        <x:v>Total potential</x:v>
      </x:c>
      <x:c r="B5" s="61" t="n">
        <x:f>Model!E10</x:f>
        <x:v>28100000</x:v>
      </x:c>
      <x:c r="C5" s="62" t="str">
        <x:v>OUTPUT</x:v>
      </x:c>
      <x:c r="D5" s="9" t="str">
        <x:v>Bookings + Quota</x:v>
      </x:c>
      <x:c r="E5" s="9" t="str">
        <x:v>Market opportunity</x:v>
      </x:c>
    </x:row>
    <x:row r="6" ht="21.600000381469727" hidden="0" customHeight="1">
      <x:c r="A6" s="9" t="str">
        <x:v>Six named sellers are a separate, illustrative territory subset, not the nine-seller FY2027 quota/capacity baseline. Potential and capacity values are not shared AOP outputs.</x:v>
      </x:c>
      <x:c r="B6" s="61" t="str">
        <x:v>Named + region + capacity</x:v>
      </x:c>
      <x:c r="C6" s="62" t="str">
        <x:v>PASS</x:v>
      </x:c>
      <x:c r="D6" s="9" t="str">
        <x:v>Salesforce Admin</x:v>
      </x:c>
      <x:c r="E6" s="9" t="str">
        <x:v>Guardrails precede optimization</x:v>
      </x:c>
    </x:row>
  </x:sheetData>
  <x:mergeCells>
    <x:mergeCell ref="A1:E1"/>
  </x:mergeCells>
  <x:pageMargins left="0.7" right="0.7" top="0.75" bottom="0.75" header="0.3" footer="0.3"/>
</x:worksheet>
</file>